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meauniversity.sharepoint.com/sites/RSO/Shared Documents/General/Ekonomi/Aktuella mallar/Publicerade på webben/"/>
    </mc:Choice>
  </mc:AlternateContent>
  <xr:revisionPtr revIDLastSave="349" documentId="8_{6F44F887-FE1E-4E74-9BC5-8473728CE19F}" xr6:coauthVersionLast="47" xr6:coauthVersionMax="47" xr10:uidLastSave="{078D6D38-B744-438A-94F5-855B4E4C9149}"/>
  <bookViews>
    <workbookView xWindow="1455" yWindow="0" windowWidth="50250" windowHeight="19710" activeTab="3" xr2:uid="{00000000-000D-0000-FFFF-FFFF00000000}"/>
  </bookViews>
  <sheets>
    <sheet name="Instruktion" sheetId="8" r:id="rId1"/>
    <sheet name="1. Granskningsmall " sheetId="4" r:id="rId2"/>
    <sheet name="2. Växelkurs" sheetId="2" r:id="rId3"/>
    <sheet name="3. Raindance" sheetId="3" r:id="rId4"/>
    <sheet name="Inläsning" sheetId="11" r:id="rId5"/>
    <sheet name="Kontotabell" sheetId="9" r:id="rId6"/>
    <sheet name="Kontoplan kl 3-5" sheetId="10" state="hidden" r:id="rId7"/>
    <sheet name="Blad1" sheetId="7" state="hidden" r:id="rId8"/>
    <sheet name="4. Funding &amp; Tenderportalen" sheetId="6" r:id="rId9"/>
  </sheets>
  <externalReferences>
    <externalReference r:id="rId10"/>
  </externalReferences>
  <definedNames>
    <definedName name="BOLC">[1]Period_sum!$H$18,[1]Period_sum!$H$16,[1]Period_sum!$H$15</definedName>
    <definedName name="FromArray_1">_xlfn.ANCHORARRAY([1]PM_SUM!#REF!)</definedName>
    <definedName name="KSLAG">'[1]Actual costs'!#REF!</definedName>
    <definedName name="KTO">'[1]Actual costs'!#REF!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4" l="1"/>
  <c r="AB1" i="3" l="1" a="1"/>
  <c r="AB1" i="3" s="1"/>
  <c r="L12" i="9" a="1"/>
  <c r="L12" i="9" s="1"/>
  <c r="B7" i="3"/>
  <c r="D7" i="4" s="1"/>
  <c r="A7" i="3"/>
  <c r="I93" i="4" l="1"/>
  <c r="I121" i="4"/>
  <c r="I107" i="4"/>
  <c r="I79" i="4"/>
  <c r="I164" i="11"/>
  <c r="I165" i="11"/>
  <c r="I166" i="11"/>
  <c r="I167" i="11"/>
  <c r="I168" i="11"/>
  <c r="I169" i="11"/>
  <c r="I170" i="11"/>
  <c r="I171" i="11"/>
  <c r="I172" i="11"/>
  <c r="I173" i="11"/>
  <c r="I174" i="11"/>
  <c r="I175" i="11"/>
  <c r="I176" i="11"/>
  <c r="I177" i="11"/>
  <c r="I178" i="11"/>
  <c r="I179" i="11"/>
  <c r="I180" i="11"/>
  <c r="I181" i="11"/>
  <c r="I182" i="11"/>
  <c r="I183" i="11"/>
  <c r="I184" i="11"/>
  <c r="I185" i="11"/>
  <c r="I186" i="11"/>
  <c r="I187" i="11"/>
  <c r="I188" i="11"/>
  <c r="I189" i="11"/>
  <c r="I190" i="11"/>
  <c r="I191" i="11"/>
  <c r="I192" i="11"/>
  <c r="I193" i="11"/>
  <c r="I194" i="11"/>
  <c r="I195" i="11"/>
  <c r="I196" i="11"/>
  <c r="I197" i="11"/>
  <c r="I198" i="11"/>
  <c r="I199" i="11"/>
  <c r="I200" i="11"/>
  <c r="I201" i="11"/>
  <c r="I202" i="11"/>
  <c r="I203" i="11"/>
  <c r="I204" i="11"/>
  <c r="I205" i="11"/>
  <c r="I206" i="11"/>
  <c r="I207" i="11"/>
  <c r="I208" i="11"/>
  <c r="I209" i="11"/>
  <c r="I210" i="11"/>
  <c r="I211" i="11"/>
  <c r="I212" i="11"/>
  <c r="I213" i="11"/>
  <c r="I214" i="11"/>
  <c r="I215" i="11"/>
  <c r="I216" i="11"/>
  <c r="I217" i="11"/>
  <c r="I218" i="11"/>
  <c r="I219" i="11"/>
  <c r="I220" i="11"/>
  <c r="I221" i="11"/>
  <c r="I222" i="11"/>
  <c r="I223" i="11"/>
  <c r="I224" i="11"/>
  <c r="I225" i="11"/>
  <c r="I226" i="11"/>
  <c r="I227" i="11"/>
  <c r="I228" i="11"/>
  <c r="I229" i="11"/>
  <c r="I230" i="11"/>
  <c r="I231" i="11"/>
  <c r="I232" i="11"/>
  <c r="I233" i="11"/>
  <c r="I234" i="11"/>
  <c r="I235" i="11"/>
  <c r="I236" i="11"/>
  <c r="I237" i="11"/>
  <c r="I238" i="11"/>
  <c r="I239" i="11"/>
  <c r="I240" i="11"/>
  <c r="I241" i="11"/>
  <c r="I242" i="11"/>
  <c r="I243" i="11"/>
  <c r="I244" i="11"/>
  <c r="I245" i="11"/>
  <c r="I246" i="11"/>
  <c r="I247" i="11"/>
  <c r="I248" i="11"/>
  <c r="I249" i="11"/>
  <c r="I250" i="11"/>
  <c r="I251" i="11"/>
  <c r="I252" i="11"/>
  <c r="I253" i="11"/>
  <c r="I254" i="11"/>
  <c r="I255" i="11"/>
  <c r="I256" i="11"/>
  <c r="I257" i="11"/>
  <c r="I258" i="11"/>
  <c r="I259" i="11"/>
  <c r="I260" i="11"/>
  <c r="I261" i="11"/>
  <c r="I262" i="11"/>
  <c r="I263" i="11"/>
  <c r="I264" i="11"/>
  <c r="I265" i="11"/>
  <c r="I266" i="11"/>
  <c r="I267" i="11"/>
  <c r="I268" i="11"/>
  <c r="I269" i="11"/>
  <c r="I270" i="11"/>
  <c r="I271" i="11"/>
  <c r="I272" i="11"/>
  <c r="I273" i="11"/>
  <c r="I274" i="11"/>
  <c r="I275" i="11"/>
  <c r="I276" i="11"/>
  <c r="I277" i="11"/>
  <c r="I278" i="11"/>
  <c r="I279" i="11"/>
  <c r="I280" i="11"/>
  <c r="I281" i="11"/>
  <c r="I282" i="11"/>
  <c r="I283" i="11"/>
  <c r="I284" i="11"/>
  <c r="I285" i="11"/>
  <c r="I286" i="11"/>
  <c r="I287" i="11"/>
  <c r="I288" i="11"/>
  <c r="I289" i="11"/>
  <c r="I290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D117" i="11"/>
  <c r="D118" i="11"/>
  <c r="D119" i="11"/>
  <c r="D120" i="11"/>
  <c r="D121" i="11"/>
  <c r="D122" i="11"/>
  <c r="D123" i="11"/>
  <c r="D124" i="11"/>
  <c r="D125" i="11"/>
  <c r="D126" i="11"/>
  <c r="D127" i="11"/>
  <c r="D128" i="11"/>
  <c r="D129" i="11"/>
  <c r="D130" i="11"/>
  <c r="D131" i="11"/>
  <c r="D132" i="11"/>
  <c r="D133" i="11"/>
  <c r="D134" i="11"/>
  <c r="D135" i="11"/>
  <c r="D136" i="11"/>
  <c r="D137" i="11"/>
  <c r="D138" i="11"/>
  <c r="D139" i="11"/>
  <c r="D140" i="11"/>
  <c r="D141" i="11"/>
  <c r="D142" i="11"/>
  <c r="D143" i="11"/>
  <c r="D144" i="11"/>
  <c r="D145" i="11"/>
  <c r="D146" i="11"/>
  <c r="D147" i="11"/>
  <c r="D148" i="11"/>
  <c r="D149" i="11"/>
  <c r="D150" i="11"/>
  <c r="Z32" i="11"/>
  <c r="Z33" i="11"/>
  <c r="Z34" i="11"/>
  <c r="Z35" i="11"/>
  <c r="Z36" i="11"/>
  <c r="Z37" i="11"/>
  <c r="Z38" i="11"/>
  <c r="Z39" i="11"/>
  <c r="Z40" i="11"/>
  <c r="Z41" i="11"/>
  <c r="Z42" i="11"/>
  <c r="Z43" i="11"/>
  <c r="Z44" i="11"/>
  <c r="Z45" i="11"/>
  <c r="Z46" i="11"/>
  <c r="Z47" i="11"/>
  <c r="Z48" i="11"/>
  <c r="Z49" i="11"/>
  <c r="Z50" i="11"/>
  <c r="Z51" i="11"/>
  <c r="Z52" i="11"/>
  <c r="Z53" i="11"/>
  <c r="Z54" i="11"/>
  <c r="Z55" i="11"/>
  <c r="Z56" i="11"/>
  <c r="Z57" i="11"/>
  <c r="Z58" i="11"/>
  <c r="Z59" i="11"/>
  <c r="Z60" i="11"/>
  <c r="Z61" i="11"/>
  <c r="Z62" i="11"/>
  <c r="Z63" i="11"/>
  <c r="Z64" i="11"/>
  <c r="Z65" i="11"/>
  <c r="Z66" i="11"/>
  <c r="Z67" i="11"/>
  <c r="Z68" i="11"/>
  <c r="Z69" i="11"/>
  <c r="Z70" i="11"/>
  <c r="Z71" i="11"/>
  <c r="Z72" i="11"/>
  <c r="Z73" i="11"/>
  <c r="Z74" i="11"/>
  <c r="Z75" i="11"/>
  <c r="Z76" i="11"/>
  <c r="Z77" i="11"/>
  <c r="Z78" i="11"/>
  <c r="Z79" i="11"/>
  <c r="Z80" i="11"/>
  <c r="Z81" i="11"/>
  <c r="Z82" i="11"/>
  <c r="Z83" i="11"/>
  <c r="Z84" i="11"/>
  <c r="Z85" i="11"/>
  <c r="Z86" i="11"/>
  <c r="Z87" i="11"/>
  <c r="Z88" i="11"/>
  <c r="Z89" i="11"/>
  <c r="Z90" i="11"/>
  <c r="Z91" i="11"/>
  <c r="Z92" i="11"/>
  <c r="Z93" i="11"/>
  <c r="Z94" i="11"/>
  <c r="Z95" i="11"/>
  <c r="Z96" i="11"/>
  <c r="Z97" i="11"/>
  <c r="Z98" i="11"/>
  <c r="Z99" i="11"/>
  <c r="Z100" i="11"/>
  <c r="Z101" i="11"/>
  <c r="Z102" i="11"/>
  <c r="Z103" i="11"/>
  <c r="Z104" i="11"/>
  <c r="Z105" i="11"/>
  <c r="Z106" i="11"/>
  <c r="Z107" i="11"/>
  <c r="Z108" i="11"/>
  <c r="Z109" i="11"/>
  <c r="Z110" i="11"/>
  <c r="Z111" i="11"/>
  <c r="Z112" i="11"/>
  <c r="Z113" i="11"/>
  <c r="Z114" i="11"/>
  <c r="Z115" i="11"/>
  <c r="Z116" i="11"/>
  <c r="Z117" i="11"/>
  <c r="Z118" i="11"/>
  <c r="Z119" i="11"/>
  <c r="Z120" i="11"/>
  <c r="Z121" i="11"/>
  <c r="Z122" i="11"/>
  <c r="Z123" i="11"/>
  <c r="Z124" i="11"/>
  <c r="Z125" i="11"/>
  <c r="Z126" i="11"/>
  <c r="Z127" i="11"/>
  <c r="Z128" i="11"/>
  <c r="Z129" i="11"/>
  <c r="Z130" i="11"/>
  <c r="Z131" i="11"/>
  <c r="Z132" i="11"/>
  <c r="Z133" i="11"/>
  <c r="Z134" i="11"/>
  <c r="Z135" i="11"/>
  <c r="Z136" i="11"/>
  <c r="Z137" i="11"/>
  <c r="Z138" i="11"/>
  <c r="Z139" i="11"/>
  <c r="Z140" i="11"/>
  <c r="Z141" i="11"/>
  <c r="Z142" i="11"/>
  <c r="Z143" i="11"/>
  <c r="Z144" i="11"/>
  <c r="Z145" i="11"/>
  <c r="Z146" i="11"/>
  <c r="Z147" i="11"/>
  <c r="Z148" i="11"/>
  <c r="Z149" i="11"/>
  <c r="Z150" i="11"/>
  <c r="Z151" i="11"/>
  <c r="Z31" i="11"/>
  <c r="O123" i="11" l="1"/>
  <c r="P123" i="11" s="1"/>
  <c r="O124" i="11"/>
  <c r="Q124" i="11" s="1"/>
  <c r="O125" i="11"/>
  <c r="Q125" i="11" s="1"/>
  <c r="O126" i="11"/>
  <c r="P126" i="11" s="1"/>
  <c r="O127" i="11"/>
  <c r="P127" i="11" s="1"/>
  <c r="O128" i="11"/>
  <c r="Q128" i="11" s="1"/>
  <c r="O129" i="11"/>
  <c r="P129" i="11" s="1"/>
  <c r="O130" i="11"/>
  <c r="P130" i="11" s="1"/>
  <c r="O131" i="11"/>
  <c r="P131" i="11" s="1"/>
  <c r="O132" i="11"/>
  <c r="Q132" i="11" s="1"/>
  <c r="O133" i="11"/>
  <c r="Q133" i="11" s="1"/>
  <c r="O134" i="11"/>
  <c r="Q134" i="11" s="1"/>
  <c r="O135" i="11"/>
  <c r="P135" i="11" s="1"/>
  <c r="O136" i="11"/>
  <c r="Q136" i="11" s="1"/>
  <c r="O137" i="11"/>
  <c r="P137" i="11" s="1"/>
  <c r="O138" i="11"/>
  <c r="P138" i="11" s="1"/>
  <c r="O139" i="11"/>
  <c r="P139" i="11" s="1"/>
  <c r="O140" i="11"/>
  <c r="Q140" i="11" s="1"/>
  <c r="O141" i="11"/>
  <c r="P141" i="11" s="1"/>
  <c r="O142" i="11"/>
  <c r="P142" i="11" s="1"/>
  <c r="O143" i="11"/>
  <c r="P143" i="11" s="1"/>
  <c r="O144" i="11"/>
  <c r="Q144" i="11" s="1"/>
  <c r="O145" i="11"/>
  <c r="P145" i="11" s="1"/>
  <c r="Q145" i="11"/>
  <c r="O146" i="11"/>
  <c r="P146" i="11" s="1"/>
  <c r="O147" i="11"/>
  <c r="P147" i="11" s="1"/>
  <c r="O148" i="11"/>
  <c r="Q148" i="11" s="1"/>
  <c r="O149" i="11"/>
  <c r="P149" i="11" s="1"/>
  <c r="O150" i="11"/>
  <c r="P150" i="11" s="1"/>
  <c r="N112" i="11"/>
  <c r="N113" i="11"/>
  <c r="N114" i="11"/>
  <c r="N115" i="11"/>
  <c r="N116" i="11"/>
  <c r="N117" i="11"/>
  <c r="N118" i="11"/>
  <c r="N119" i="11"/>
  <c r="N120" i="11"/>
  <c r="N121" i="11"/>
  <c r="N122" i="11"/>
  <c r="N123" i="11"/>
  <c r="N124" i="11"/>
  <c r="N125" i="11"/>
  <c r="N126" i="11"/>
  <c r="N127" i="11"/>
  <c r="N128" i="11"/>
  <c r="N129" i="11"/>
  <c r="N130" i="11"/>
  <c r="N131" i="11"/>
  <c r="N132" i="11"/>
  <c r="N133" i="11"/>
  <c r="N134" i="11"/>
  <c r="N135" i="11"/>
  <c r="N136" i="11"/>
  <c r="N137" i="11"/>
  <c r="N138" i="11"/>
  <c r="N139" i="11"/>
  <c r="N140" i="11"/>
  <c r="N141" i="11"/>
  <c r="N142" i="11"/>
  <c r="N143" i="11"/>
  <c r="N144" i="11"/>
  <c r="N145" i="11"/>
  <c r="N146" i="11"/>
  <c r="N147" i="11"/>
  <c r="N148" i="11"/>
  <c r="N149" i="11"/>
  <c r="N150" i="11"/>
  <c r="N111" i="11"/>
  <c r="V31" i="11" a="1"/>
  <c r="V31" i="11" s="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A55" i="11"/>
  <c r="A56" i="11"/>
  <c r="A57" i="11"/>
  <c r="A58" i="11"/>
  <c r="A59" i="11"/>
  <c r="A60" i="11"/>
  <c r="A61" i="11"/>
  <c r="A62" i="11"/>
  <c r="A63" i="11"/>
  <c r="A64" i="11"/>
  <c r="A65" i="11"/>
  <c r="A66" i="11"/>
  <c r="A67" i="11"/>
  <c r="A68" i="11"/>
  <c r="A69" i="11"/>
  <c r="A70" i="11"/>
  <c r="A71" i="11"/>
  <c r="A72" i="11"/>
  <c r="A73" i="11"/>
  <c r="A74" i="11"/>
  <c r="A75" i="11"/>
  <c r="A76" i="11"/>
  <c r="A77" i="11"/>
  <c r="A78" i="11"/>
  <c r="A79" i="11"/>
  <c r="A80" i="11"/>
  <c r="A81" i="11"/>
  <c r="A82" i="11"/>
  <c r="A83" i="11"/>
  <c r="A84" i="11"/>
  <c r="A85" i="11"/>
  <c r="A86" i="11"/>
  <c r="A87" i="11"/>
  <c r="A88" i="11"/>
  <c r="A89" i="11"/>
  <c r="A90" i="11"/>
  <c r="A91" i="11"/>
  <c r="A92" i="11"/>
  <c r="A93" i="11"/>
  <c r="A94" i="11"/>
  <c r="A95" i="11"/>
  <c r="A96" i="11"/>
  <c r="A97" i="11"/>
  <c r="A98" i="11"/>
  <c r="A99" i="11"/>
  <c r="A100" i="11"/>
  <c r="A101" i="11"/>
  <c r="A102" i="11"/>
  <c r="A103" i="11"/>
  <c r="A104" i="11"/>
  <c r="A105" i="11"/>
  <c r="A106" i="11"/>
  <c r="A107" i="11"/>
  <c r="A108" i="11"/>
  <c r="A109" i="11"/>
  <c r="A110" i="11"/>
  <c r="A111" i="11"/>
  <c r="A112" i="11"/>
  <c r="A113" i="11"/>
  <c r="A114" i="11"/>
  <c r="A115" i="11"/>
  <c r="A116" i="11"/>
  <c r="A117" i="11"/>
  <c r="A118" i="11"/>
  <c r="A119" i="11"/>
  <c r="A120" i="11"/>
  <c r="A121" i="11"/>
  <c r="A122" i="11"/>
  <c r="A123" i="11"/>
  <c r="A124" i="11"/>
  <c r="A125" i="11"/>
  <c r="A126" i="11"/>
  <c r="A127" i="11"/>
  <c r="A128" i="11"/>
  <c r="A129" i="11"/>
  <c r="A130" i="11"/>
  <c r="A131" i="11"/>
  <c r="A132" i="11"/>
  <c r="A133" i="11"/>
  <c r="A134" i="11"/>
  <c r="A135" i="11"/>
  <c r="A136" i="11"/>
  <c r="A137" i="11"/>
  <c r="A138" i="11"/>
  <c r="A139" i="11"/>
  <c r="A140" i="11"/>
  <c r="A141" i="11"/>
  <c r="A142" i="11"/>
  <c r="A143" i="11"/>
  <c r="A144" i="11"/>
  <c r="A145" i="11"/>
  <c r="A146" i="11"/>
  <c r="A147" i="11"/>
  <c r="A148" i="11"/>
  <c r="A149" i="11"/>
  <c r="A150" i="11"/>
  <c r="N110" i="11"/>
  <c r="V32" i="11" a="1"/>
  <c r="V32" i="11" s="1"/>
  <c r="V33" i="11" a="1"/>
  <c r="V33" i="11" s="1"/>
  <c r="V34" i="11" a="1"/>
  <c r="V34" i="11" s="1"/>
  <c r="V35" i="11" a="1"/>
  <c r="V35" i="11" s="1"/>
  <c r="V36" i="11" a="1"/>
  <c r="V36" i="11" s="1"/>
  <c r="V37" i="11" a="1"/>
  <c r="V37" i="11" s="1"/>
  <c r="V38" i="11" a="1"/>
  <c r="V38" i="11" s="1"/>
  <c r="V39" i="11" a="1"/>
  <c r="V39" i="11" s="1"/>
  <c r="V40" i="11" a="1"/>
  <c r="V40" i="11" s="1"/>
  <c r="Y40" i="11" s="1"/>
  <c r="O119" i="11" s="1"/>
  <c r="Q119" i="11" s="1"/>
  <c r="V41" i="11" a="1"/>
  <c r="V41" i="11" s="1"/>
  <c r="Y41" i="11" s="1"/>
  <c r="O120" i="11" s="1"/>
  <c r="Q120" i="11" s="1"/>
  <c r="V42" i="11" a="1"/>
  <c r="V42" i="11" s="1"/>
  <c r="Y42" i="11" s="1"/>
  <c r="O121" i="11" s="1"/>
  <c r="P121" i="11" s="1"/>
  <c r="V43" i="11" a="1"/>
  <c r="V43" i="11" s="1"/>
  <c r="Y43" i="11" s="1"/>
  <c r="O122" i="11" s="1"/>
  <c r="Q122" i="11" s="1"/>
  <c r="V44" i="11" a="1"/>
  <c r="V44" i="11" s="1"/>
  <c r="Y44" i="11" s="1"/>
  <c r="V45" i="11" a="1"/>
  <c r="V45" i="11" s="1"/>
  <c r="Y45" i="11" s="1"/>
  <c r="V46" i="11" a="1"/>
  <c r="V46" i="11" s="1"/>
  <c r="Y46" i="11" s="1"/>
  <c r="V47" i="11" a="1"/>
  <c r="V47" i="11" s="1"/>
  <c r="Y47" i="11" s="1"/>
  <c r="V48" i="11" a="1"/>
  <c r="V48" i="11" s="1"/>
  <c r="Y48" i="11" s="1"/>
  <c r="V49" i="11" a="1"/>
  <c r="V49" i="11" s="1"/>
  <c r="Y49" i="11" s="1"/>
  <c r="V50" i="11" a="1"/>
  <c r="V50" i="11" s="1"/>
  <c r="Y50" i="11" s="1"/>
  <c r="V51" i="11" a="1"/>
  <c r="V51" i="11" s="1"/>
  <c r="Y51" i="11" s="1"/>
  <c r="V52" i="11" a="1"/>
  <c r="V52" i="11" s="1"/>
  <c r="Y52" i="11" s="1"/>
  <c r="V53" i="11" a="1"/>
  <c r="V53" i="11" s="1"/>
  <c r="Y53" i="11" s="1"/>
  <c r="V54" i="11" a="1"/>
  <c r="V54" i="11" s="1"/>
  <c r="Y54" i="11" s="1"/>
  <c r="V55" i="11" a="1"/>
  <c r="V55" i="11" s="1"/>
  <c r="Y55" i="11" s="1"/>
  <c r="V56" i="11" a="1"/>
  <c r="V56" i="11" s="1"/>
  <c r="Y56" i="11" s="1"/>
  <c r="V57" i="11" a="1"/>
  <c r="V57" i="11" s="1"/>
  <c r="Y57" i="11" s="1"/>
  <c r="V58" i="11" a="1"/>
  <c r="V58" i="11" s="1"/>
  <c r="Y58" i="11" s="1"/>
  <c r="V59" i="11" a="1"/>
  <c r="V59" i="11" s="1"/>
  <c r="Y59" i="11" s="1"/>
  <c r="V60" i="11" a="1"/>
  <c r="V60" i="11" s="1"/>
  <c r="Y60" i="11" s="1"/>
  <c r="V61" i="11" a="1"/>
  <c r="V61" i="11" s="1"/>
  <c r="Y61" i="11" s="1"/>
  <c r="V62" i="11" a="1"/>
  <c r="V62" i="11" s="1"/>
  <c r="Y62" i="11" s="1"/>
  <c r="V63" i="11" a="1"/>
  <c r="V63" i="11" s="1"/>
  <c r="Y63" i="11" s="1"/>
  <c r="V64" i="11" a="1"/>
  <c r="V64" i="11" s="1"/>
  <c r="Y64" i="11" s="1"/>
  <c r="V65" i="11" a="1"/>
  <c r="V65" i="11" s="1"/>
  <c r="Y65" i="11" s="1"/>
  <c r="V66" i="11" a="1"/>
  <c r="V66" i="11" s="1"/>
  <c r="Y66" i="11" s="1"/>
  <c r="V67" i="11" a="1"/>
  <c r="V67" i="11" s="1"/>
  <c r="Y67" i="11" s="1"/>
  <c r="V68" i="11" a="1"/>
  <c r="V68" i="11" s="1"/>
  <c r="Y68" i="11" s="1"/>
  <c r="V69" i="11" a="1"/>
  <c r="V69" i="11" s="1"/>
  <c r="Y69" i="11" s="1"/>
  <c r="V70" i="11" a="1"/>
  <c r="V70" i="11" s="1"/>
  <c r="Y70" i="11" s="1"/>
  <c r="V71" i="11" a="1"/>
  <c r="V71" i="11" s="1"/>
  <c r="Y71" i="11" s="1"/>
  <c r="V72" i="11" a="1"/>
  <c r="V72" i="11" s="1"/>
  <c r="Y72" i="11" s="1"/>
  <c r="V73" i="11" a="1"/>
  <c r="V73" i="11" s="1"/>
  <c r="Y73" i="11" s="1"/>
  <c r="V74" i="11" a="1"/>
  <c r="V74" i="11" s="1"/>
  <c r="Y74" i="11" s="1"/>
  <c r="V75" i="11" a="1"/>
  <c r="V75" i="11" s="1"/>
  <c r="Y75" i="11" s="1"/>
  <c r="V76" i="11" a="1"/>
  <c r="V76" i="11" s="1"/>
  <c r="Y76" i="11" s="1"/>
  <c r="V77" i="11" a="1"/>
  <c r="V77" i="11" s="1"/>
  <c r="Y77" i="11" s="1"/>
  <c r="V78" i="11" a="1"/>
  <c r="V78" i="11" s="1"/>
  <c r="Y78" i="11" s="1"/>
  <c r="V79" i="11" a="1"/>
  <c r="V79" i="11" s="1"/>
  <c r="Y79" i="11" s="1"/>
  <c r="V80" i="11" a="1"/>
  <c r="V80" i="11" s="1"/>
  <c r="Y80" i="11" s="1"/>
  <c r="V81" i="11" a="1"/>
  <c r="V81" i="11" s="1"/>
  <c r="Y81" i="11" s="1"/>
  <c r="V82" i="11" a="1"/>
  <c r="V82" i="11" s="1"/>
  <c r="Y82" i="11" s="1"/>
  <c r="V83" i="11" a="1"/>
  <c r="V83" i="11" s="1"/>
  <c r="Y83" i="11" s="1"/>
  <c r="V84" i="11" a="1"/>
  <c r="V84" i="11" s="1"/>
  <c r="Y84" i="11" s="1"/>
  <c r="V85" i="11" a="1"/>
  <c r="V85" i="11" s="1"/>
  <c r="Y85" i="11" s="1"/>
  <c r="V86" i="11" a="1"/>
  <c r="V86" i="11" s="1"/>
  <c r="Y86" i="11" s="1"/>
  <c r="V87" i="11" a="1"/>
  <c r="V87" i="11" s="1"/>
  <c r="Y87" i="11" s="1"/>
  <c r="V88" i="11" a="1"/>
  <c r="V88" i="11" s="1"/>
  <c r="Y88" i="11" s="1"/>
  <c r="V89" i="11" a="1"/>
  <c r="V89" i="11" s="1"/>
  <c r="Y89" i="11" s="1"/>
  <c r="V90" i="11" a="1"/>
  <c r="V90" i="11" s="1"/>
  <c r="Y90" i="11" s="1"/>
  <c r="V91" i="11" a="1"/>
  <c r="V91" i="11" s="1"/>
  <c r="Y91" i="11" s="1"/>
  <c r="V92" i="11" a="1"/>
  <c r="V92" i="11" s="1"/>
  <c r="Y92" i="11" s="1"/>
  <c r="V93" i="11" a="1"/>
  <c r="V93" i="11" s="1"/>
  <c r="Y93" i="11" s="1"/>
  <c r="V94" i="11" a="1"/>
  <c r="V94" i="11" s="1"/>
  <c r="Y94" i="11" s="1"/>
  <c r="V95" i="11" a="1"/>
  <c r="V95" i="11" s="1"/>
  <c r="Y95" i="11" s="1"/>
  <c r="V96" i="11" a="1"/>
  <c r="V96" i="11" s="1"/>
  <c r="Y96" i="11" s="1"/>
  <c r="V97" i="11" a="1"/>
  <c r="V97" i="11" s="1"/>
  <c r="Y97" i="11" s="1"/>
  <c r="V98" i="11" a="1"/>
  <c r="V98" i="11" s="1"/>
  <c r="Y98" i="11" s="1"/>
  <c r="V99" i="11" a="1"/>
  <c r="V99" i="11" s="1"/>
  <c r="Y99" i="11" s="1"/>
  <c r="V100" i="11" a="1"/>
  <c r="V100" i="11" s="1"/>
  <c r="Y100" i="11" s="1"/>
  <c r="V101" i="11" a="1"/>
  <c r="V101" i="11" s="1"/>
  <c r="Y101" i="11" s="1"/>
  <c r="V102" i="11" a="1"/>
  <c r="V102" i="11" s="1"/>
  <c r="Y102" i="11" s="1"/>
  <c r="V103" i="11" a="1"/>
  <c r="V103" i="11" s="1"/>
  <c r="Y103" i="11" s="1"/>
  <c r="V104" i="11" a="1"/>
  <c r="V104" i="11" s="1"/>
  <c r="Y104" i="11" s="1"/>
  <c r="V105" i="11" a="1"/>
  <c r="V105" i="11" s="1"/>
  <c r="Y105" i="11" s="1"/>
  <c r="V106" i="11" a="1"/>
  <c r="V106" i="11" s="1"/>
  <c r="Y106" i="11" s="1"/>
  <c r="V107" i="11" a="1"/>
  <c r="V107" i="11" s="1"/>
  <c r="Y107" i="11" s="1"/>
  <c r="V108" i="11" a="1"/>
  <c r="V108" i="11" s="1"/>
  <c r="Y108" i="11" s="1"/>
  <c r="V109" i="11" a="1"/>
  <c r="V109" i="11" s="1"/>
  <c r="Y109" i="11" s="1"/>
  <c r="V110" i="11" a="1"/>
  <c r="V110" i="11" s="1"/>
  <c r="Y110" i="11" s="1"/>
  <c r="V111" i="11" a="1"/>
  <c r="V111" i="11" s="1"/>
  <c r="Y111" i="11" s="1"/>
  <c r="V112" i="11" a="1"/>
  <c r="V112" i="11" s="1"/>
  <c r="Y112" i="11" s="1"/>
  <c r="V113" i="11" a="1"/>
  <c r="V113" i="11" s="1"/>
  <c r="Y113" i="11" s="1"/>
  <c r="V114" i="11" a="1"/>
  <c r="V114" i="11" s="1"/>
  <c r="Y114" i="11" s="1"/>
  <c r="V115" i="11" a="1"/>
  <c r="V115" i="11" s="1"/>
  <c r="Y115" i="11" s="1"/>
  <c r="V116" i="11" a="1"/>
  <c r="V116" i="11" s="1"/>
  <c r="Y116" i="11" s="1"/>
  <c r="V117" i="11" a="1"/>
  <c r="V117" i="11" s="1"/>
  <c r="Y117" i="11" s="1"/>
  <c r="V118" i="11" a="1"/>
  <c r="V118" i="11" s="1"/>
  <c r="Y118" i="11" s="1"/>
  <c r="V119" i="11" a="1"/>
  <c r="V119" i="11" s="1"/>
  <c r="Y119" i="11" s="1"/>
  <c r="V120" i="11" a="1"/>
  <c r="V120" i="11" s="1"/>
  <c r="Y120" i="11" s="1"/>
  <c r="V121" i="11" a="1"/>
  <c r="V121" i="11" s="1"/>
  <c r="Y121" i="11" s="1"/>
  <c r="V122" i="11" a="1"/>
  <c r="V122" i="11" s="1"/>
  <c r="Y122" i="11" s="1"/>
  <c r="V123" i="11" a="1"/>
  <c r="V123" i="11" s="1"/>
  <c r="Y123" i="11" s="1"/>
  <c r="V124" i="11" a="1"/>
  <c r="V124" i="11" s="1"/>
  <c r="Y124" i="11" s="1"/>
  <c r="V125" i="11" a="1"/>
  <c r="V125" i="11" s="1"/>
  <c r="Y125" i="11" s="1"/>
  <c r="V126" i="11" a="1"/>
  <c r="V126" i="11" s="1"/>
  <c r="Y126" i="11" s="1"/>
  <c r="V127" i="11" a="1"/>
  <c r="V127" i="11" s="1"/>
  <c r="Y127" i="11" s="1"/>
  <c r="V128" i="11" a="1"/>
  <c r="V128" i="11" s="1"/>
  <c r="Y128" i="11" s="1"/>
  <c r="V129" i="11" a="1"/>
  <c r="V129" i="11" s="1"/>
  <c r="Y129" i="11" s="1"/>
  <c r="V130" i="11" a="1"/>
  <c r="V130" i="11" s="1"/>
  <c r="Y130" i="11" s="1"/>
  <c r="V131" i="11" a="1"/>
  <c r="V131" i="11" s="1"/>
  <c r="Y131" i="11" s="1"/>
  <c r="V132" i="11" a="1"/>
  <c r="V132" i="11" s="1"/>
  <c r="Y132" i="11" s="1"/>
  <c r="V133" i="11" a="1"/>
  <c r="V133" i="11" s="1"/>
  <c r="Y133" i="11" s="1"/>
  <c r="V134" i="11" a="1"/>
  <c r="V134" i="11" s="1"/>
  <c r="Y134" i="11" s="1"/>
  <c r="V135" i="11" a="1"/>
  <c r="V135" i="11" s="1"/>
  <c r="Y135" i="11" s="1"/>
  <c r="V136" i="11" a="1"/>
  <c r="V136" i="11" s="1"/>
  <c r="Y136" i="11" s="1"/>
  <c r="V137" i="11" a="1"/>
  <c r="V137" i="11" s="1"/>
  <c r="Y137" i="11" s="1"/>
  <c r="V138" i="11" a="1"/>
  <c r="V138" i="11" s="1"/>
  <c r="Y138" i="11" s="1"/>
  <c r="V139" i="11" a="1"/>
  <c r="V139" i="11" s="1"/>
  <c r="Y139" i="11" s="1"/>
  <c r="V140" i="11" a="1"/>
  <c r="V140" i="11" s="1"/>
  <c r="Y140" i="11" s="1"/>
  <c r="V141" i="11" a="1"/>
  <c r="V141" i="11" s="1"/>
  <c r="Y141" i="11" s="1"/>
  <c r="V142" i="11" a="1"/>
  <c r="V142" i="11" s="1"/>
  <c r="Y142" i="11" s="1"/>
  <c r="V143" i="11" a="1"/>
  <c r="V143" i="11" s="1"/>
  <c r="Y143" i="11" s="1"/>
  <c r="V144" i="11" a="1"/>
  <c r="V144" i="11" s="1"/>
  <c r="Y144" i="11" s="1"/>
  <c r="V145" i="11" a="1"/>
  <c r="V145" i="11" s="1"/>
  <c r="Y145" i="11" s="1"/>
  <c r="V146" i="11" a="1"/>
  <c r="V146" i="11" s="1"/>
  <c r="Y146" i="11" s="1"/>
  <c r="V147" i="11" a="1"/>
  <c r="V147" i="11" s="1"/>
  <c r="Y147" i="11" s="1"/>
  <c r="V148" i="11" a="1"/>
  <c r="V148" i="11" s="1"/>
  <c r="Y148" i="11" s="1"/>
  <c r="V149" i="11" a="1"/>
  <c r="V149" i="11" s="1"/>
  <c r="Y149" i="11" s="1"/>
  <c r="V150" i="11" a="1"/>
  <c r="V150" i="11" s="1"/>
  <c r="Y150" i="11" s="1"/>
  <c r="V151" i="11" a="1"/>
  <c r="V151" i="11" s="1"/>
  <c r="Y151" i="11" s="1"/>
  <c r="Q141" i="11" l="1"/>
  <c r="Q126" i="11"/>
  <c r="Q146" i="11"/>
  <c r="Q150" i="11"/>
  <c r="Q143" i="11"/>
  <c r="Q135" i="11"/>
  <c r="Y39" i="11"/>
  <c r="O118" i="11" s="1"/>
  <c r="Y38" i="11"/>
  <c r="O117" i="11" s="1"/>
  <c r="Y37" i="11"/>
  <c r="O116" i="11" s="1"/>
  <c r="Q116" i="11" s="1"/>
  <c r="Y36" i="11"/>
  <c r="O115" i="11" s="1"/>
  <c r="P115" i="11" s="1"/>
  <c r="Y35" i="11"/>
  <c r="O114" i="11" s="1"/>
  <c r="Y34" i="11"/>
  <c r="O113" i="11" s="1"/>
  <c r="Y33" i="11"/>
  <c r="Y32" i="11"/>
  <c r="Q121" i="11"/>
  <c r="Q138" i="11"/>
  <c r="Q130" i="11"/>
  <c r="P134" i="11"/>
  <c r="Q142" i="11"/>
  <c r="Q137" i="11"/>
  <c r="Q127" i="11"/>
  <c r="P119" i="11"/>
  <c r="P133" i="11"/>
  <c r="P125" i="11"/>
  <c r="P148" i="11"/>
  <c r="P140" i="11"/>
  <c r="P132" i="11"/>
  <c r="P124" i="11"/>
  <c r="Q129" i="11"/>
  <c r="P122" i="11"/>
  <c r="P144" i="11"/>
  <c r="P136" i="11"/>
  <c r="P128" i="11"/>
  <c r="P120" i="11"/>
  <c r="Q147" i="11"/>
  <c r="Q139" i="11"/>
  <c r="Q131" i="11"/>
  <c r="Q123" i="11"/>
  <c r="Q149" i="11"/>
  <c r="Q118" i="11" l="1"/>
  <c r="P118" i="11"/>
  <c r="P117" i="11"/>
  <c r="Q117" i="11"/>
  <c r="P116" i="11"/>
  <c r="Q115" i="11"/>
  <c r="P114" i="11"/>
  <c r="Q114" i="11"/>
  <c r="P113" i="11"/>
  <c r="Q113" i="11"/>
  <c r="O112" i="11"/>
  <c r="P112" i="11" s="1"/>
  <c r="O111" i="11"/>
  <c r="A8" i="3"/>
  <c r="B8" i="3"/>
  <c r="A9" i="3"/>
  <c r="B9" i="3"/>
  <c r="AB18" i="4" s="1"/>
  <c r="N5" i="11"/>
  <c r="N6" i="11"/>
  <c r="O6" i="11" s="1"/>
  <c r="N7" i="11"/>
  <c r="O7" i="11" s="1"/>
  <c r="N8" i="11"/>
  <c r="O8" i="11" s="1"/>
  <c r="N9" i="11"/>
  <c r="O9" i="11" s="1"/>
  <c r="N10" i="11"/>
  <c r="O10" i="11" s="1"/>
  <c r="N11" i="11"/>
  <c r="O11" i="11" s="1"/>
  <c r="N12" i="11"/>
  <c r="O12" i="11" s="1"/>
  <c r="N13" i="11"/>
  <c r="O13" i="11" s="1"/>
  <c r="N14" i="11"/>
  <c r="O14" i="11" s="1"/>
  <c r="N15" i="11"/>
  <c r="O15" i="11" s="1"/>
  <c r="N16" i="11"/>
  <c r="O16" i="11" s="1"/>
  <c r="N17" i="11"/>
  <c r="O17" i="11" s="1"/>
  <c r="N18" i="11"/>
  <c r="O18" i="11" s="1"/>
  <c r="N19" i="11"/>
  <c r="O19" i="11" s="1"/>
  <c r="N20" i="11"/>
  <c r="O20" i="11" s="1"/>
  <c r="N21" i="11"/>
  <c r="O21" i="11" s="1"/>
  <c r="N22" i="11"/>
  <c r="O22" i="11" s="1"/>
  <c r="N23" i="11"/>
  <c r="O23" i="11" s="1"/>
  <c r="N24" i="11"/>
  <c r="O24" i="11" s="1"/>
  <c r="N25" i="11"/>
  <c r="O25" i="11" s="1"/>
  <c r="N26" i="11"/>
  <c r="O26" i="11" s="1"/>
  <c r="N27" i="11"/>
  <c r="O27" i="11" s="1"/>
  <c r="N28" i="11"/>
  <c r="O28" i="11" s="1"/>
  <c r="N29" i="11"/>
  <c r="O29" i="11" s="1"/>
  <c r="N30" i="11"/>
  <c r="O30" i="11" s="1"/>
  <c r="N31" i="11"/>
  <c r="O31" i="11" s="1"/>
  <c r="N32" i="11"/>
  <c r="O32" i="11" s="1"/>
  <c r="N33" i="11"/>
  <c r="O33" i="11" s="1"/>
  <c r="N34" i="11"/>
  <c r="O34" i="11" s="1"/>
  <c r="N35" i="11"/>
  <c r="O35" i="11" s="1"/>
  <c r="N36" i="11"/>
  <c r="O36" i="11" s="1"/>
  <c r="N37" i="11"/>
  <c r="O37" i="11" s="1"/>
  <c r="N38" i="11"/>
  <c r="O38" i="11" s="1"/>
  <c r="N39" i="11"/>
  <c r="O39" i="11" s="1"/>
  <c r="N40" i="11"/>
  <c r="O40" i="11" s="1"/>
  <c r="N41" i="11"/>
  <c r="O41" i="11" s="1"/>
  <c r="N42" i="11"/>
  <c r="O42" i="11" s="1"/>
  <c r="N43" i="11"/>
  <c r="O43" i="11" s="1"/>
  <c r="N44" i="11"/>
  <c r="O44" i="11" s="1"/>
  <c r="N45" i="11"/>
  <c r="O45" i="11" s="1"/>
  <c r="N46" i="11"/>
  <c r="O46" i="11" s="1"/>
  <c r="N47" i="11"/>
  <c r="O47" i="11" s="1"/>
  <c r="N48" i="11"/>
  <c r="O48" i="11" s="1"/>
  <c r="N49" i="11"/>
  <c r="O49" i="11" s="1"/>
  <c r="N50" i="11"/>
  <c r="O50" i="11" s="1"/>
  <c r="N51" i="11"/>
  <c r="O51" i="11" s="1"/>
  <c r="N52" i="11"/>
  <c r="O52" i="11" s="1"/>
  <c r="N53" i="11"/>
  <c r="O53" i="11" s="1"/>
  <c r="N54" i="11"/>
  <c r="O54" i="11" s="1"/>
  <c r="N55" i="11"/>
  <c r="O55" i="11" s="1"/>
  <c r="N56" i="11"/>
  <c r="O56" i="11" s="1"/>
  <c r="N57" i="11"/>
  <c r="O57" i="11" s="1"/>
  <c r="N58" i="11"/>
  <c r="O58" i="11" s="1"/>
  <c r="N59" i="11"/>
  <c r="O59" i="11" s="1"/>
  <c r="N60" i="11"/>
  <c r="O60" i="11" s="1"/>
  <c r="N61" i="11"/>
  <c r="O61" i="11" s="1"/>
  <c r="N62" i="11"/>
  <c r="O62" i="11" s="1"/>
  <c r="N63" i="11"/>
  <c r="O63" i="11" s="1"/>
  <c r="N64" i="11"/>
  <c r="O64" i="11" s="1"/>
  <c r="N65" i="11"/>
  <c r="O65" i="11" s="1"/>
  <c r="N66" i="11"/>
  <c r="O66" i="11" s="1"/>
  <c r="N67" i="11"/>
  <c r="O67" i="11" s="1"/>
  <c r="N68" i="11"/>
  <c r="O68" i="11" s="1"/>
  <c r="N69" i="11"/>
  <c r="O69" i="11" s="1"/>
  <c r="N70" i="11"/>
  <c r="O70" i="11" s="1"/>
  <c r="N71" i="11"/>
  <c r="O71" i="11" s="1"/>
  <c r="N72" i="11"/>
  <c r="O72" i="11" s="1"/>
  <c r="N73" i="11"/>
  <c r="O73" i="11" s="1"/>
  <c r="N74" i="11"/>
  <c r="O74" i="11" s="1"/>
  <c r="N75" i="11"/>
  <c r="O75" i="11" s="1"/>
  <c r="N76" i="11"/>
  <c r="O76" i="11" s="1"/>
  <c r="N77" i="11"/>
  <c r="O77" i="11" s="1"/>
  <c r="N78" i="11"/>
  <c r="O78" i="11" s="1"/>
  <c r="N79" i="11"/>
  <c r="O79" i="11" s="1"/>
  <c r="N80" i="11"/>
  <c r="O80" i="11" s="1"/>
  <c r="N81" i="11"/>
  <c r="O81" i="11" s="1"/>
  <c r="N82" i="11"/>
  <c r="O82" i="11" s="1"/>
  <c r="N83" i="11"/>
  <c r="O83" i="11" s="1"/>
  <c r="N84" i="11"/>
  <c r="O84" i="11" s="1"/>
  <c r="N85" i="11"/>
  <c r="O85" i="11" s="1"/>
  <c r="N86" i="11"/>
  <c r="O86" i="11" s="1"/>
  <c r="N87" i="11"/>
  <c r="O87" i="11" s="1"/>
  <c r="N88" i="11"/>
  <c r="O88" i="11" s="1"/>
  <c r="N89" i="11"/>
  <c r="O89" i="11" s="1"/>
  <c r="N90" i="11"/>
  <c r="O90" i="11" s="1"/>
  <c r="N91" i="11"/>
  <c r="O91" i="11" s="1"/>
  <c r="N92" i="11"/>
  <c r="O92" i="11" s="1"/>
  <c r="N93" i="11"/>
  <c r="O93" i="11" s="1"/>
  <c r="N94" i="11"/>
  <c r="O94" i="11" s="1"/>
  <c r="N95" i="11"/>
  <c r="O95" i="11" s="1"/>
  <c r="N96" i="11"/>
  <c r="O96" i="11" s="1"/>
  <c r="N97" i="11"/>
  <c r="O97" i="11" s="1"/>
  <c r="N98" i="11"/>
  <c r="O98" i="11" s="1"/>
  <c r="N99" i="11"/>
  <c r="O99" i="11" s="1"/>
  <c r="N100" i="11"/>
  <c r="O100" i="11" s="1"/>
  <c r="N101" i="11"/>
  <c r="O101" i="11" s="1"/>
  <c r="N102" i="11"/>
  <c r="O102" i="11" s="1"/>
  <c r="N103" i="11"/>
  <c r="O103" i="11" s="1"/>
  <c r="N104" i="11"/>
  <c r="O104" i="11" s="1"/>
  <c r="N105" i="11"/>
  <c r="O105" i="11" s="1"/>
  <c r="N106" i="11"/>
  <c r="O106" i="11" s="1"/>
  <c r="N107" i="11"/>
  <c r="O107" i="11" s="1"/>
  <c r="N108" i="11"/>
  <c r="O108" i="11" s="1"/>
  <c r="N109" i="11"/>
  <c r="O109" i="11" s="1"/>
  <c r="N4" i="11"/>
  <c r="O4" i="11" s="1"/>
  <c r="AC18" i="4" l="1"/>
  <c r="AD18" i="4" s="1"/>
  <c r="AB17" i="4"/>
  <c r="O5" i="11"/>
  <c r="P75" i="11"/>
  <c r="Q75" i="11"/>
  <c r="P100" i="11"/>
  <c r="Q100" i="11"/>
  <c r="P99" i="11"/>
  <c r="Q99" i="11"/>
  <c r="P77" i="11"/>
  <c r="Q77" i="11"/>
  <c r="P92" i="11"/>
  <c r="Q92" i="11"/>
  <c r="P76" i="11"/>
  <c r="Q76" i="11"/>
  <c r="P91" i="11"/>
  <c r="Q91" i="11"/>
  <c r="P98" i="11"/>
  <c r="Q98" i="11"/>
  <c r="P105" i="11"/>
  <c r="Q105" i="11"/>
  <c r="P97" i="11"/>
  <c r="Q97" i="11"/>
  <c r="P89" i="11"/>
  <c r="Q89" i="11"/>
  <c r="P81" i="11"/>
  <c r="Q81" i="11"/>
  <c r="P104" i="11"/>
  <c r="Q104" i="11"/>
  <c r="P96" i="11"/>
  <c r="Q96" i="11"/>
  <c r="P88" i="11"/>
  <c r="Q88" i="11"/>
  <c r="P80" i="11"/>
  <c r="Q80" i="11"/>
  <c r="P106" i="11"/>
  <c r="Q106" i="11"/>
  <c r="P95" i="11"/>
  <c r="Q95" i="11"/>
  <c r="P87" i="11"/>
  <c r="Q87" i="11"/>
  <c r="P79" i="11"/>
  <c r="Q79" i="11"/>
  <c r="P90" i="11"/>
  <c r="Q90" i="11"/>
  <c r="P4" i="11"/>
  <c r="Q4" i="11"/>
  <c r="P102" i="11"/>
  <c r="Q102" i="11"/>
  <c r="P94" i="11"/>
  <c r="Q94" i="11"/>
  <c r="P86" i="11"/>
  <c r="Q86" i="11"/>
  <c r="P78" i="11"/>
  <c r="Q78" i="11"/>
  <c r="P83" i="11"/>
  <c r="Q83" i="11"/>
  <c r="P74" i="11"/>
  <c r="Q74" i="11"/>
  <c r="P93" i="11"/>
  <c r="Q93" i="11"/>
  <c r="P103" i="11"/>
  <c r="Q103" i="11"/>
  <c r="P101" i="11"/>
  <c r="Q101" i="11"/>
  <c r="P85" i="11"/>
  <c r="Q85" i="11"/>
  <c r="P107" i="11"/>
  <c r="Q107" i="11"/>
  <c r="P82" i="11"/>
  <c r="Q82" i="11"/>
  <c r="P109" i="11"/>
  <c r="Q109" i="11"/>
  <c r="P108" i="11"/>
  <c r="Q108" i="11"/>
  <c r="P84" i="11"/>
  <c r="Q84" i="11"/>
  <c r="P39" i="11"/>
  <c r="Q39" i="11"/>
  <c r="Q112" i="11"/>
  <c r="P111" i="11"/>
  <c r="Q111" i="11"/>
  <c r="Q69" i="11"/>
  <c r="P64" i="11"/>
  <c r="Q64" i="11"/>
  <c r="Q56" i="11"/>
  <c r="P48" i="11"/>
  <c r="Q48" i="11"/>
  <c r="P40" i="11"/>
  <c r="Q40" i="11"/>
  <c r="P71" i="11"/>
  <c r="Q71" i="11"/>
  <c r="P63" i="11"/>
  <c r="Q63" i="11"/>
  <c r="Q55" i="11"/>
  <c r="P47" i="11"/>
  <c r="Q47" i="11"/>
  <c r="Q70" i="11"/>
  <c r="Q62" i="11"/>
  <c r="Q54" i="11"/>
  <c r="P46" i="11"/>
  <c r="Q46" i="11"/>
  <c r="P72" i="11"/>
  <c r="Q72" i="11"/>
  <c r="Q61" i="11"/>
  <c r="Q53" i="11"/>
  <c r="P45" i="11"/>
  <c r="Q45" i="11"/>
  <c r="Q68" i="11"/>
  <c r="Q60" i="11"/>
  <c r="P52" i="11"/>
  <c r="Q52" i="11"/>
  <c r="P44" i="11"/>
  <c r="Q44" i="11"/>
  <c r="P67" i="11"/>
  <c r="Q67" i="11"/>
  <c r="Q59" i="11"/>
  <c r="P51" i="11"/>
  <c r="Q51" i="11"/>
  <c r="P43" i="11"/>
  <c r="Q43" i="11"/>
  <c r="P66" i="11"/>
  <c r="Q66" i="11"/>
  <c r="Q58" i="11"/>
  <c r="P50" i="11"/>
  <c r="Q50" i="11"/>
  <c r="P42" i="11"/>
  <c r="Q42" i="11"/>
  <c r="P73" i="11"/>
  <c r="Q73" i="11"/>
  <c r="P65" i="11"/>
  <c r="Q65" i="11"/>
  <c r="P57" i="11"/>
  <c r="Q57" i="11"/>
  <c r="P49" i="11"/>
  <c r="Q49" i="11"/>
  <c r="P41" i="11"/>
  <c r="Q41" i="11"/>
  <c r="Q30" i="11"/>
  <c r="P36" i="11"/>
  <c r="Q36" i="11"/>
  <c r="Q28" i="11"/>
  <c r="P35" i="11"/>
  <c r="Q35" i="11"/>
  <c r="Q27" i="11"/>
  <c r="P38" i="11"/>
  <c r="Q38" i="11"/>
  <c r="P37" i="11"/>
  <c r="Q37" i="11"/>
  <c r="P34" i="11"/>
  <c r="Q34" i="11"/>
  <c r="Q26" i="11"/>
  <c r="P33" i="11"/>
  <c r="Q33" i="11"/>
  <c r="Q25" i="11"/>
  <c r="P32" i="11"/>
  <c r="Q32" i="11"/>
  <c r="P24" i="11"/>
  <c r="Q24" i="11"/>
  <c r="Q29" i="11"/>
  <c r="Q31" i="11"/>
  <c r="P23" i="11"/>
  <c r="Q23" i="11"/>
  <c r="P18" i="11"/>
  <c r="Q18" i="11"/>
  <c r="Q17" i="11"/>
  <c r="Q16" i="11"/>
  <c r="P6" i="11"/>
  <c r="Q6" i="11"/>
  <c r="P21" i="11"/>
  <c r="Q21" i="11"/>
  <c r="P8" i="11"/>
  <c r="Q8" i="11"/>
  <c r="Q15" i="11"/>
  <c r="P22" i="11"/>
  <c r="Q22" i="11"/>
  <c r="P20" i="11"/>
  <c r="Q20" i="11"/>
  <c r="P12" i="11"/>
  <c r="Q12" i="11"/>
  <c r="P10" i="11"/>
  <c r="Q10" i="11"/>
  <c r="P9" i="11"/>
  <c r="Q9" i="11"/>
  <c r="P7" i="11"/>
  <c r="Q7" i="11"/>
  <c r="Q14" i="11"/>
  <c r="P19" i="11"/>
  <c r="Q19" i="11"/>
  <c r="P13" i="11"/>
  <c r="Q13" i="11"/>
  <c r="P11" i="11"/>
  <c r="Q11" i="11"/>
  <c r="AD17" i="4" l="1"/>
  <c r="AC17" i="4"/>
  <c r="Q5" i="11"/>
  <c r="P5" i="11"/>
  <c r="P58" i="11"/>
  <c r="P59" i="11"/>
  <c r="P60" i="11"/>
  <c r="P70" i="11"/>
  <c r="P68" i="11"/>
  <c r="P69" i="11"/>
  <c r="P53" i="11"/>
  <c r="P54" i="11"/>
  <c r="P55" i="11"/>
  <c r="P61" i="11"/>
  <c r="P62" i="11"/>
  <c r="P56" i="11"/>
  <c r="B26" i="4"/>
  <c r="B25" i="4"/>
  <c r="B24" i="4"/>
  <c r="B23" i="4"/>
  <c r="B22" i="4"/>
  <c r="D11" i="4" l="1"/>
  <c r="I114" i="4"/>
  <c r="I100" i="4"/>
  <c r="I86" i="4"/>
  <c r="I72" i="4"/>
  <c r="F123" i="4"/>
  <c r="B123" i="4"/>
  <c r="G122" i="4"/>
  <c r="B122" i="4"/>
  <c r="G121" i="4"/>
  <c r="B121" i="4"/>
  <c r="N121" i="4"/>
  <c r="G120" i="4"/>
  <c r="B120" i="4"/>
  <c r="G119" i="4"/>
  <c r="B119" i="4"/>
  <c r="G118" i="4"/>
  <c r="B118" i="4"/>
  <c r="G117" i="4"/>
  <c r="B117" i="4"/>
  <c r="G116" i="4"/>
  <c r="B116" i="4"/>
  <c r="G115" i="4"/>
  <c r="B115" i="4"/>
  <c r="B114" i="4"/>
  <c r="F112" i="4"/>
  <c r="B112" i="4"/>
  <c r="F109" i="4"/>
  <c r="B109" i="4"/>
  <c r="G108" i="4"/>
  <c r="B108" i="4"/>
  <c r="G107" i="4"/>
  <c r="B107" i="4"/>
  <c r="N107" i="4"/>
  <c r="G106" i="4"/>
  <c r="B106" i="4"/>
  <c r="G105" i="4"/>
  <c r="B105" i="4"/>
  <c r="G104" i="4"/>
  <c r="B104" i="4"/>
  <c r="G103" i="4"/>
  <c r="B103" i="4"/>
  <c r="G102" i="4"/>
  <c r="B102" i="4"/>
  <c r="G101" i="4"/>
  <c r="B101" i="4"/>
  <c r="B100" i="4"/>
  <c r="F98" i="4"/>
  <c r="B98" i="4"/>
  <c r="F95" i="4"/>
  <c r="B95" i="4"/>
  <c r="G94" i="4"/>
  <c r="B94" i="4"/>
  <c r="G93" i="4"/>
  <c r="B93" i="4"/>
  <c r="N93" i="4"/>
  <c r="G92" i="4"/>
  <c r="B92" i="4"/>
  <c r="G91" i="4"/>
  <c r="B91" i="4"/>
  <c r="G90" i="4"/>
  <c r="B90" i="4"/>
  <c r="G89" i="4"/>
  <c r="B89" i="4"/>
  <c r="G88" i="4"/>
  <c r="B88" i="4"/>
  <c r="G87" i="4"/>
  <c r="B87" i="4"/>
  <c r="B86" i="4"/>
  <c r="F84" i="4"/>
  <c r="B84" i="4"/>
  <c r="F81" i="4"/>
  <c r="B81" i="4"/>
  <c r="G80" i="4"/>
  <c r="B80" i="4"/>
  <c r="G79" i="4"/>
  <c r="B79" i="4"/>
  <c r="N79" i="4"/>
  <c r="G78" i="4"/>
  <c r="B78" i="4"/>
  <c r="G77" i="4"/>
  <c r="B77" i="4"/>
  <c r="G76" i="4"/>
  <c r="B76" i="4"/>
  <c r="G75" i="4"/>
  <c r="B75" i="4"/>
  <c r="G74" i="4"/>
  <c r="B74" i="4"/>
  <c r="G73" i="4"/>
  <c r="B73" i="4"/>
  <c r="B72" i="4"/>
  <c r="F70" i="4"/>
  <c r="B70" i="4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AH32" i="7"/>
  <c r="AH33" i="7"/>
  <c r="AH34" i="7"/>
  <c r="AH35" i="7"/>
  <c r="AH36" i="7"/>
  <c r="AH37" i="7"/>
  <c r="AH38" i="7"/>
  <c r="AH39" i="7"/>
  <c r="AH40" i="7"/>
  <c r="AH41" i="7"/>
  <c r="AH42" i="7"/>
  <c r="AH43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AD15" i="7"/>
  <c r="AD16" i="7"/>
  <c r="AD17" i="7"/>
  <c r="AD18" i="7"/>
  <c r="AD19" i="7"/>
  <c r="AD20" i="7"/>
  <c r="AD21" i="7"/>
  <c r="AD22" i="7"/>
  <c r="AD23" i="7"/>
  <c r="AD24" i="7"/>
  <c r="AD25" i="7"/>
  <c r="AD26" i="7"/>
  <c r="AD27" i="7"/>
  <c r="AD28" i="7"/>
  <c r="AD29" i="7"/>
  <c r="AD30" i="7"/>
  <c r="AD31" i="7"/>
  <c r="AD32" i="7"/>
  <c r="AD33" i="7"/>
  <c r="AD34" i="7"/>
  <c r="AD35" i="7"/>
  <c r="AD36" i="7"/>
  <c r="AD37" i="7"/>
  <c r="AD38" i="7"/>
  <c r="AD39" i="7"/>
  <c r="AD40" i="7"/>
  <c r="AD41" i="7"/>
  <c r="AD42" i="7"/>
  <c r="AD43" i="7"/>
  <c r="R27" i="7"/>
  <c r="R28" i="7"/>
  <c r="R29" i="7"/>
  <c r="R30" i="7"/>
  <c r="R31" i="7"/>
  <c r="R32" i="7"/>
  <c r="R33" i="7"/>
  <c r="R34" i="7"/>
  <c r="R35" i="7"/>
  <c r="R36" i="7"/>
  <c r="R37" i="7"/>
  <c r="R38" i="7"/>
  <c r="R39" i="7"/>
  <c r="R40" i="7"/>
  <c r="R41" i="7"/>
  <c r="R42" i="7"/>
  <c r="R43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AZ43" i="3"/>
  <c r="AZ63" i="3"/>
  <c r="AZ64" i="3"/>
  <c r="AZ65" i="3"/>
  <c r="AZ122" i="3"/>
  <c r="M122" i="3" s="1"/>
  <c r="B67" i="4"/>
  <c r="B66" i="4"/>
  <c r="B56" i="4"/>
  <c r="F56" i="4"/>
  <c r="B65" i="4"/>
  <c r="B64" i="4"/>
  <c r="B63" i="4"/>
  <c r="B62" i="4"/>
  <c r="B61" i="4"/>
  <c r="B60" i="4"/>
  <c r="B59" i="4"/>
  <c r="B58" i="4"/>
  <c r="G60" i="4"/>
  <c r="G61" i="4"/>
  <c r="G62" i="4"/>
  <c r="G63" i="4"/>
  <c r="G64" i="4"/>
  <c r="G65" i="4"/>
  <c r="G66" i="4"/>
  <c r="G59" i="4"/>
  <c r="G81" i="4" l="1"/>
  <c r="G95" i="4"/>
  <c r="G109" i="4"/>
  <c r="G123" i="4"/>
  <c r="M65" i="3"/>
  <c r="M63" i="3"/>
  <c r="M64" i="3"/>
  <c r="M43" i="3"/>
  <c r="AC6" i="3"/>
  <c r="AC11" i="3"/>
  <c r="AB11" i="3"/>
  <c r="AB6" i="3"/>
  <c r="AP65" i="3" l="1"/>
  <c r="AO65" i="3"/>
  <c r="AP64" i="3"/>
  <c r="AO64" i="3"/>
  <c r="AP63" i="3"/>
  <c r="AO63" i="3"/>
  <c r="AP43" i="3"/>
  <c r="AO43" i="3"/>
  <c r="Z10" i="7"/>
  <c r="Z11" i="7"/>
  <c r="Z12" i="7"/>
  <c r="Z13" i="7"/>
  <c r="Z14" i="7"/>
  <c r="Z15" i="7"/>
  <c r="Z16" i="7"/>
  <c r="Z17" i="7"/>
  <c r="Z18" i="7"/>
  <c r="Z19" i="7"/>
  <c r="Z20" i="7"/>
  <c r="Z21" i="7"/>
  <c r="Z22" i="7"/>
  <c r="Z23" i="7"/>
  <c r="Z24" i="7"/>
  <c r="Z25" i="7"/>
  <c r="Z26" i="7"/>
  <c r="Z27" i="7"/>
  <c r="Z28" i="7"/>
  <c r="Z29" i="7"/>
  <c r="Z30" i="7"/>
  <c r="Z31" i="7"/>
  <c r="Z32" i="7"/>
  <c r="Z33" i="7"/>
  <c r="Z34" i="7"/>
  <c r="Z35" i="7"/>
  <c r="Z36" i="7"/>
  <c r="Z37" i="7"/>
  <c r="Z38" i="7"/>
  <c r="Z39" i="7"/>
  <c r="Z40" i="7"/>
  <c r="Z41" i="7"/>
  <c r="Z42" i="7"/>
  <c r="Z43" i="7"/>
  <c r="Z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9" i="7"/>
  <c r="AH10" i="7"/>
  <c r="AH11" i="7"/>
  <c r="AH12" i="7"/>
  <c r="AH13" i="7"/>
  <c r="AH14" i="7"/>
  <c r="AH15" i="7"/>
  <c r="AH16" i="7"/>
  <c r="AH17" i="7"/>
  <c r="AH18" i="7"/>
  <c r="AH19" i="7"/>
  <c r="AH20" i="7"/>
  <c r="AH21" i="7"/>
  <c r="AH22" i="7"/>
  <c r="AH23" i="7"/>
  <c r="AH24" i="7"/>
  <c r="AH25" i="7"/>
  <c r="AH26" i="7"/>
  <c r="AH27" i="7"/>
  <c r="AH28" i="7"/>
  <c r="AH29" i="7"/>
  <c r="AH30" i="7"/>
  <c r="AH31" i="7"/>
  <c r="AH9" i="7"/>
  <c r="N10" i="7"/>
  <c r="N11" i="7"/>
  <c r="N12" i="7"/>
  <c r="N13" i="7"/>
  <c r="N14" i="7"/>
  <c r="N15" i="7"/>
  <c r="N16" i="7"/>
  <c r="N17" i="7"/>
  <c r="N18" i="7"/>
  <c r="N19" i="7"/>
  <c r="N20" i="7"/>
  <c r="N21" i="7"/>
  <c r="N9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AD10" i="7"/>
  <c r="AD11" i="7"/>
  <c r="AD12" i="7"/>
  <c r="AD13" i="7"/>
  <c r="AD14" i="7"/>
  <c r="AD9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9" i="7"/>
  <c r="J18" i="7"/>
  <c r="J19" i="7"/>
  <c r="J20" i="7"/>
  <c r="J21" i="7"/>
  <c r="J22" i="7"/>
  <c r="J23" i="7"/>
  <c r="J24" i="7"/>
  <c r="J25" i="7"/>
  <c r="J26" i="7"/>
  <c r="J27" i="7"/>
  <c r="J28" i="7"/>
  <c r="J10" i="7"/>
  <c r="J11" i="7"/>
  <c r="J12" i="7"/>
  <c r="J13" i="7"/>
  <c r="J14" i="7"/>
  <c r="J15" i="7"/>
  <c r="J16" i="7"/>
  <c r="J17" i="7"/>
  <c r="J9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10" i="7"/>
  <c r="B9" i="7"/>
  <c r="J36" i="4"/>
  <c r="I58" i="4"/>
  <c r="I65" i="4"/>
  <c r="N65" i="4"/>
  <c r="F67" i="4" l="1"/>
  <c r="B44" i="4"/>
  <c r="AZ54" i="3" l="1"/>
  <c r="M54" i="3" s="1"/>
  <c r="AZ53" i="3"/>
  <c r="M53" i="3" s="1"/>
  <c r="AZ46" i="3"/>
  <c r="M46" i="3" s="1"/>
  <c r="AZ49" i="3"/>
  <c r="M49" i="3" s="1"/>
  <c r="AZ45" i="3"/>
  <c r="M45" i="3" s="1"/>
  <c r="AZ42" i="3"/>
  <c r="M42" i="3" s="1"/>
  <c r="AZ48" i="3"/>
  <c r="M48" i="3" s="1"/>
  <c r="AZ51" i="3"/>
  <c r="M51" i="3" s="1"/>
  <c r="AZ50" i="3"/>
  <c r="M50" i="3" s="1"/>
  <c r="AZ62" i="3"/>
  <c r="M62" i="3" s="1"/>
  <c r="AZ52" i="3"/>
  <c r="M52" i="3" s="1"/>
  <c r="AZ47" i="3"/>
  <c r="M47" i="3" s="1"/>
  <c r="AZ59" i="3"/>
  <c r="M59" i="3" s="1"/>
  <c r="AZ56" i="3"/>
  <c r="M56" i="3" s="1"/>
  <c r="AZ41" i="3"/>
  <c r="M41" i="3" s="1"/>
  <c r="AZ58" i="3"/>
  <c r="M58" i="3" s="1"/>
  <c r="AZ57" i="3"/>
  <c r="M57" i="3" s="1"/>
  <c r="AZ40" i="3"/>
  <c r="M40" i="3" s="1"/>
  <c r="AZ55" i="3"/>
  <c r="M55" i="3" s="1"/>
  <c r="AZ60" i="3"/>
  <c r="M60" i="3" s="1"/>
  <c r="AZ44" i="3"/>
  <c r="M44" i="3" s="1"/>
  <c r="AZ61" i="3"/>
  <c r="M61" i="3" s="1"/>
  <c r="G67" i="4"/>
  <c r="B20" i="4"/>
  <c r="B2" i="4"/>
  <c r="B16" i="4"/>
  <c r="B7" i="4"/>
  <c r="B8" i="4"/>
  <c r="B9" i="4"/>
  <c r="B10" i="4"/>
  <c r="B11" i="4"/>
  <c r="B12" i="4"/>
  <c r="B6" i="4"/>
  <c r="B4" i="4"/>
  <c r="K12" i="4"/>
  <c r="K9" i="4"/>
  <c r="K8" i="4"/>
  <c r="K7" i="4"/>
  <c r="K6" i="4"/>
  <c r="K4" i="4"/>
  <c r="J52" i="4"/>
  <c r="J35" i="4"/>
  <c r="J30" i="4"/>
  <c r="J22" i="4"/>
  <c r="J23" i="4"/>
  <c r="J24" i="4"/>
  <c r="J25" i="4"/>
  <c r="J26" i="4"/>
  <c r="J28" i="4"/>
  <c r="J21" i="4"/>
  <c r="J20" i="4"/>
  <c r="B35" i="4"/>
  <c r="B37" i="4"/>
  <c r="B38" i="4"/>
  <c r="B39" i="4"/>
  <c r="B40" i="4"/>
  <c r="B41" i="4"/>
  <c r="B42" i="4"/>
  <c r="B43" i="4"/>
  <c r="B36" i="4"/>
  <c r="B30" i="4"/>
  <c r="B28" i="4"/>
  <c r="B21" i="4"/>
  <c r="N41" i="4"/>
  <c r="AP47" i="3" l="1"/>
  <c r="AO47" i="3"/>
  <c r="AP49" i="3"/>
  <c r="AO49" i="3"/>
  <c r="AP55" i="3"/>
  <c r="AO55" i="3"/>
  <c r="AP52" i="3"/>
  <c r="AO52" i="3"/>
  <c r="AP46" i="3"/>
  <c r="AO46" i="3"/>
  <c r="AP40" i="3"/>
  <c r="AO40" i="3"/>
  <c r="AP62" i="3"/>
  <c r="AO62" i="3"/>
  <c r="AP53" i="3"/>
  <c r="AO53" i="3"/>
  <c r="AP57" i="3"/>
  <c r="AO57" i="3"/>
  <c r="AP50" i="3"/>
  <c r="AO50" i="3"/>
  <c r="AP54" i="3"/>
  <c r="AO54" i="3"/>
  <c r="AP60" i="3"/>
  <c r="AO60" i="3"/>
  <c r="AP58" i="3"/>
  <c r="AO58" i="3"/>
  <c r="AP51" i="3"/>
  <c r="AO51" i="3"/>
  <c r="AP41" i="3"/>
  <c r="AO41" i="3"/>
  <c r="AP48" i="3"/>
  <c r="AO48" i="3"/>
  <c r="AP61" i="3"/>
  <c r="AO61" i="3"/>
  <c r="AP56" i="3"/>
  <c r="AO56" i="3"/>
  <c r="AP42" i="3"/>
  <c r="AO42" i="3"/>
  <c r="AP44" i="3"/>
  <c r="AO44" i="3"/>
  <c r="AP59" i="3"/>
  <c r="AO59" i="3"/>
  <c r="AP45" i="3"/>
  <c r="AO45" i="3"/>
  <c r="N38" i="4" l="1"/>
  <c r="N39" i="4"/>
  <c r="N40" i="4"/>
  <c r="N44" i="4"/>
  <c r="M52" i="4" l="1"/>
  <c r="N43" i="4"/>
  <c r="N45" i="4"/>
  <c r="N46" i="4"/>
  <c r="N47" i="4"/>
  <c r="N48" i="4"/>
  <c r="N49" i="4"/>
  <c r="N50" i="4"/>
  <c r="N51" i="4"/>
  <c r="N37" i="4"/>
  <c r="N42" i="4"/>
  <c r="N52" i="4" l="1"/>
  <c r="Y31" i="11" l="1"/>
  <c r="O110" i="11" l="1"/>
  <c r="R4" i="11" s="1" a="1"/>
  <c r="J151" i="11" a="1"/>
  <c r="I163" i="11" s="1"/>
  <c r="T28" i="11" l="1"/>
  <c r="T26" i="11"/>
  <c r="T29" i="11"/>
  <c r="T30" i="11"/>
  <c r="T27" i="11"/>
  <c r="R4" i="11"/>
  <c r="B4" i="11" s="1" a="1"/>
  <c r="P110" i="11"/>
  <c r="I161" i="11"/>
  <c r="I162" i="11"/>
  <c r="I159" i="11"/>
  <c r="I160" i="11"/>
  <c r="I157" i="11"/>
  <c r="I158" i="11"/>
  <c r="Q110" i="11"/>
  <c r="AG70" i="11" s="1"/>
  <c r="I155" i="11"/>
  <c r="I156" i="11"/>
  <c r="I153" i="11"/>
  <c r="I154" i="11"/>
  <c r="J151" i="11"/>
  <c r="T9" i="11" s="1"/>
  <c r="I152" i="11"/>
  <c r="T24" i="11"/>
  <c r="T21" i="11"/>
  <c r="T17" i="11"/>
  <c r="T19" i="11"/>
  <c r="T18" i="11"/>
  <c r="T25" i="11"/>
  <c r="T22" i="11"/>
  <c r="T23" i="11"/>
  <c r="T20" i="11"/>
  <c r="AG92" i="11"/>
  <c r="T15" i="11"/>
  <c r="T16" i="11"/>
  <c r="T13" i="11"/>
  <c r="T14" i="11"/>
  <c r="T8" i="11"/>
  <c r="T7" i="11" l="1"/>
  <c r="T11" i="11"/>
  <c r="T10" i="11"/>
  <c r="T12" i="11"/>
  <c r="I151" i="11"/>
  <c r="P30" i="11"/>
  <c r="P14" i="11"/>
  <c r="P16" i="11"/>
  <c r="P29" i="11"/>
  <c r="P17" i="11"/>
  <c r="P26" i="11"/>
  <c r="P15" i="11"/>
  <c r="P27" i="11"/>
  <c r="P25" i="11"/>
  <c r="P31" i="11"/>
  <c r="P28" i="11"/>
  <c r="B4" i="11"/>
  <c r="D32" i="11"/>
  <c r="D30" i="11"/>
  <c r="D27" i="11"/>
  <c r="D28" i="11"/>
  <c r="D29" i="11"/>
  <c r="D31" i="11"/>
  <c r="A29" i="11"/>
  <c r="A31" i="11"/>
  <c r="A30" i="11"/>
  <c r="A32" i="11"/>
  <c r="A28" i="11"/>
  <c r="T5" i="11"/>
  <c r="AG107" i="11"/>
  <c r="AG106" i="11"/>
  <c r="D26" i="11"/>
  <c r="AG96" i="11"/>
  <c r="AG97" i="11"/>
  <c r="AG86" i="11"/>
  <c r="AG99" i="11"/>
  <c r="AG90" i="11"/>
  <c r="AG104" i="11"/>
  <c r="AG102" i="11"/>
  <c r="AG73" i="11"/>
  <c r="AG79" i="11"/>
  <c r="T4" i="11"/>
  <c r="AG75" i="11"/>
  <c r="AG98" i="11"/>
  <c r="AG84" i="11"/>
  <c r="AG80" i="11"/>
  <c r="AG64" i="11"/>
  <c r="AG61" i="11"/>
  <c r="AG87" i="11"/>
  <c r="AG105" i="11"/>
  <c r="AG72" i="11"/>
  <c r="AG76" i="11"/>
  <c r="AG62" i="11"/>
  <c r="AG82" i="11"/>
  <c r="AG88" i="11"/>
  <c r="AG65" i="11"/>
  <c r="AG78" i="11"/>
  <c r="AG85" i="11"/>
  <c r="AF30" i="11" a="1"/>
  <c r="AG93" i="11"/>
  <c r="AG94" i="11"/>
  <c r="AG100" i="11"/>
  <c r="AG81" i="11"/>
  <c r="AG101" i="11"/>
  <c r="AG67" i="11"/>
  <c r="AG77" i="11"/>
  <c r="T6" i="11"/>
  <c r="AG63" i="11"/>
  <c r="AG103" i="11"/>
  <c r="AG95" i="11"/>
  <c r="AG66" i="11"/>
  <c r="AG68" i="11"/>
  <c r="AG60" i="11"/>
  <c r="AG59" i="11"/>
  <c r="AG69" i="11"/>
  <c r="AG74" i="11"/>
  <c r="AG91" i="11"/>
  <c r="AG83" i="11"/>
  <c r="AG71" i="11"/>
  <c r="AG89" i="11"/>
  <c r="D10" i="11"/>
  <c r="D18" i="11"/>
  <c r="D11" i="11"/>
  <c r="D19" i="11"/>
  <c r="D8" i="11"/>
  <c r="D12" i="11"/>
  <c r="D20" i="11"/>
  <c r="D13" i="11"/>
  <c r="D21" i="11"/>
  <c r="D6" i="11"/>
  <c r="D14" i="11"/>
  <c r="D22" i="11"/>
  <c r="D7" i="11"/>
  <c r="D15" i="11"/>
  <c r="D23" i="11"/>
  <c r="D24" i="11"/>
  <c r="D9" i="11"/>
  <c r="D17" i="11"/>
  <c r="D25" i="11"/>
  <c r="D16" i="11"/>
  <c r="D5" i="11"/>
  <c r="A18" i="11"/>
  <c r="A26" i="11"/>
  <c r="A19" i="11"/>
  <c r="A20" i="11"/>
  <c r="A24" i="11"/>
  <c r="A21" i="11"/>
  <c r="A22" i="11"/>
  <c r="A23" i="11"/>
  <c r="A25" i="11"/>
  <c r="A17" i="11"/>
  <c r="A16" i="11"/>
  <c r="A12" i="11"/>
  <c r="A14" i="11"/>
  <c r="A8" i="11"/>
  <c r="A9" i="11"/>
  <c r="A10" i="11"/>
  <c r="D4" i="11"/>
  <c r="A11" i="11"/>
  <c r="A13" i="11"/>
  <c r="A7" i="11"/>
  <c r="A15" i="11"/>
  <c r="A12" i="3" l="1" a="1"/>
  <c r="AG58" i="11"/>
  <c r="AG53" i="11"/>
  <c r="AG56" i="11"/>
  <c r="AG55" i="11"/>
  <c r="AG57" i="11"/>
  <c r="AG54" i="11"/>
  <c r="AG35" i="11"/>
  <c r="AG36" i="11"/>
  <c r="AG50" i="11"/>
  <c r="AG37" i="11"/>
  <c r="AG38" i="11"/>
  <c r="AG47" i="11"/>
  <c r="AG46" i="11"/>
  <c r="AG45" i="11"/>
  <c r="AG49" i="11"/>
  <c r="AG51" i="11"/>
  <c r="AG39" i="11"/>
  <c r="AG40" i="11"/>
  <c r="AG44" i="11"/>
  <c r="AG43" i="11"/>
  <c r="AG48" i="11"/>
  <c r="AG42" i="11"/>
  <c r="AG52" i="11"/>
  <c r="AG41" i="11"/>
  <c r="AG34" i="11"/>
  <c r="AG32" i="11"/>
  <c r="AG31" i="11"/>
  <c r="AG33" i="11"/>
  <c r="AF30" i="11"/>
  <c r="AG30" i="11" s="1"/>
  <c r="B160" i="11" a="1"/>
  <c r="B160" i="11" s="1"/>
  <c r="A12" i="3" l="1"/>
  <c r="AY34" i="3"/>
  <c r="AY42" i="3"/>
  <c r="AY50" i="3"/>
  <c r="AY58" i="3"/>
  <c r="AY66" i="3"/>
  <c r="AY74" i="3"/>
  <c r="AY82" i="3"/>
  <c r="AY90" i="3"/>
  <c r="AY114" i="3"/>
  <c r="AY116" i="3"/>
  <c r="AY35" i="3"/>
  <c r="AY43" i="3"/>
  <c r="AY51" i="3"/>
  <c r="AY59" i="3"/>
  <c r="AY67" i="3"/>
  <c r="AY75" i="3"/>
  <c r="AY83" i="3"/>
  <c r="AY91" i="3"/>
  <c r="AY99" i="3"/>
  <c r="AY107" i="3"/>
  <c r="AY115" i="3"/>
  <c r="AY28" i="3"/>
  <c r="AY36" i="3"/>
  <c r="AY44" i="3"/>
  <c r="AY52" i="3"/>
  <c r="AY60" i="3"/>
  <c r="AY68" i="3"/>
  <c r="AY84" i="3"/>
  <c r="AY92" i="3"/>
  <c r="AY37" i="3"/>
  <c r="AY45" i="3"/>
  <c r="AY53" i="3"/>
  <c r="AY61" i="3"/>
  <c r="AY69" i="3"/>
  <c r="AY77" i="3"/>
  <c r="AY85" i="3"/>
  <c r="AY93" i="3"/>
  <c r="AY101" i="3"/>
  <c r="AY109" i="3"/>
  <c r="AY117" i="3"/>
  <c r="AY30" i="3"/>
  <c r="AY38" i="3"/>
  <c r="AY46" i="3"/>
  <c r="AY54" i="3"/>
  <c r="AY62" i="3"/>
  <c r="AY70" i="3"/>
  <c r="AY78" i="3"/>
  <c r="AY86" i="3"/>
  <c r="AY102" i="3"/>
  <c r="AY110" i="3"/>
  <c r="AY118" i="3"/>
  <c r="AY33" i="3"/>
  <c r="AY49" i="3"/>
  <c r="AY65" i="3"/>
  <c r="AY81" i="3"/>
  <c r="AY97" i="3"/>
  <c r="AY121" i="3"/>
  <c r="AY98" i="3"/>
  <c r="AB13" i="3"/>
  <c r="AY94" i="3"/>
  <c r="AY108" i="3"/>
  <c r="AY31" i="3"/>
  <c r="AY39" i="3"/>
  <c r="AY47" i="3"/>
  <c r="AY55" i="3"/>
  <c r="AY63" i="3"/>
  <c r="AY71" i="3"/>
  <c r="AY79" i="3"/>
  <c r="AY87" i="3"/>
  <c r="AY95" i="3"/>
  <c r="AY103" i="3"/>
  <c r="AY111" i="3"/>
  <c r="AY119" i="3"/>
  <c r="AY32" i="3"/>
  <c r="AY40" i="3"/>
  <c r="AY48" i="3"/>
  <c r="AY56" i="3"/>
  <c r="AY64" i="3"/>
  <c r="AY72" i="3"/>
  <c r="AY80" i="3"/>
  <c r="AY88" i="3"/>
  <c r="AY96" i="3"/>
  <c r="AY104" i="3"/>
  <c r="AY112" i="3"/>
  <c r="AY120" i="3"/>
  <c r="AY41" i="3"/>
  <c r="AY57" i="3"/>
  <c r="AY73" i="3"/>
  <c r="AY89" i="3"/>
  <c r="AY105" i="3"/>
  <c r="AY113" i="3"/>
  <c r="AY106" i="3"/>
  <c r="AY76" i="3"/>
  <c r="AY100" i="3"/>
  <c r="AQ122" i="3"/>
  <c r="F122" i="3" s="1"/>
  <c r="AR122" i="3"/>
  <c r="H122" i="3" s="1"/>
  <c r="AS122" i="3"/>
  <c r="I122" i="3" s="1"/>
  <c r="AT122" i="3"/>
  <c r="N122" i="3" s="1"/>
  <c r="AU122" i="3"/>
  <c r="G122" i="3" s="1"/>
  <c r="AV122" i="3"/>
  <c r="J122" i="3" s="1"/>
  <c r="AX122" i="3"/>
  <c r="AY122" i="3"/>
  <c r="AC43" i="3"/>
  <c r="AC47" i="3"/>
  <c r="AC51" i="3"/>
  <c r="AC55" i="3"/>
  <c r="AC59" i="3"/>
  <c r="AC63" i="3"/>
  <c r="AC67" i="3"/>
  <c r="AC71" i="3"/>
  <c r="AC75" i="3"/>
  <c r="AC79" i="3"/>
  <c r="AC83" i="3"/>
  <c r="AC87" i="3"/>
  <c r="AC91" i="3"/>
  <c r="AC95" i="3"/>
  <c r="AC99" i="3"/>
  <c r="AC103" i="3"/>
  <c r="AC107" i="3"/>
  <c r="AC111" i="3"/>
  <c r="AC115" i="3"/>
  <c r="AC119" i="3"/>
  <c r="AB88" i="3"/>
  <c r="AB96" i="3"/>
  <c r="AB100" i="3"/>
  <c r="AB108" i="3"/>
  <c r="AB112" i="3"/>
  <c r="AB120" i="3"/>
  <c r="AC96" i="3"/>
  <c r="AC104" i="3"/>
  <c r="AC108" i="3"/>
  <c r="AC116" i="3"/>
  <c r="AB105" i="3"/>
  <c r="AB117" i="3"/>
  <c r="AB66" i="3"/>
  <c r="AB98" i="3"/>
  <c r="AC62" i="3"/>
  <c r="AC74" i="3"/>
  <c r="AC94" i="3"/>
  <c r="AC122" i="3"/>
  <c r="AB44" i="3"/>
  <c r="AB48" i="3"/>
  <c r="AB52" i="3"/>
  <c r="AB56" i="3"/>
  <c r="AB60" i="3"/>
  <c r="AB64" i="3"/>
  <c r="AB68" i="3"/>
  <c r="AB72" i="3"/>
  <c r="AB76" i="3"/>
  <c r="AB80" i="3"/>
  <c r="AB84" i="3"/>
  <c r="AB92" i="3"/>
  <c r="AB104" i="3"/>
  <c r="AB116" i="3"/>
  <c r="AC112" i="3"/>
  <c r="AC120" i="3"/>
  <c r="AB113" i="3"/>
  <c r="AB58" i="3"/>
  <c r="AB102" i="3"/>
  <c r="AC50" i="3"/>
  <c r="AC78" i="3"/>
  <c r="AC110" i="3"/>
  <c r="AC44" i="3"/>
  <c r="AC48" i="3"/>
  <c r="AC52" i="3"/>
  <c r="AC56" i="3"/>
  <c r="AC60" i="3"/>
  <c r="AC64" i="3"/>
  <c r="AC68" i="3"/>
  <c r="AC72" i="3"/>
  <c r="AC76" i="3"/>
  <c r="AC80" i="3"/>
  <c r="AC84" i="3"/>
  <c r="AC88" i="3"/>
  <c r="AC92" i="3"/>
  <c r="AC100" i="3"/>
  <c r="AC121" i="3"/>
  <c r="AB70" i="3"/>
  <c r="AB106" i="3"/>
  <c r="AC54" i="3"/>
  <c r="AC98" i="3"/>
  <c r="AB45" i="3"/>
  <c r="AB49" i="3"/>
  <c r="AB53" i="3"/>
  <c r="AB57" i="3"/>
  <c r="AB61" i="3"/>
  <c r="AB65" i="3"/>
  <c r="AB69" i="3"/>
  <c r="AB73" i="3"/>
  <c r="AB77" i="3"/>
  <c r="AB81" i="3"/>
  <c r="AB85" i="3"/>
  <c r="AB89" i="3"/>
  <c r="AB93" i="3"/>
  <c r="AB97" i="3"/>
  <c r="AB101" i="3"/>
  <c r="AB109" i="3"/>
  <c r="AB121" i="3"/>
  <c r="AB74" i="3"/>
  <c r="AB86" i="3"/>
  <c r="AB90" i="3"/>
  <c r="AB114" i="3"/>
  <c r="AB122" i="3"/>
  <c r="AC58" i="3"/>
  <c r="AC70" i="3"/>
  <c r="AC90" i="3"/>
  <c r="AC118" i="3"/>
  <c r="AC45" i="3"/>
  <c r="AC49" i="3"/>
  <c r="AC53" i="3"/>
  <c r="AC57" i="3"/>
  <c r="AC61" i="3"/>
  <c r="AC65" i="3"/>
  <c r="AC69" i="3"/>
  <c r="AC73" i="3"/>
  <c r="AC77" i="3"/>
  <c r="AC81" i="3"/>
  <c r="AC85" i="3"/>
  <c r="AC89" i="3"/>
  <c r="AC93" i="3"/>
  <c r="AC97" i="3"/>
  <c r="AC101" i="3"/>
  <c r="AC105" i="3"/>
  <c r="AC109" i="3"/>
  <c r="AC113" i="3"/>
  <c r="AC117" i="3"/>
  <c r="AB62" i="3"/>
  <c r="AB82" i="3"/>
  <c r="AB94" i="3"/>
  <c r="AB118" i="3"/>
  <c r="AC46" i="3"/>
  <c r="AC86" i="3"/>
  <c r="AC114" i="3"/>
  <c r="AB42" i="3"/>
  <c r="AB46" i="3"/>
  <c r="AB50" i="3"/>
  <c r="AB54" i="3"/>
  <c r="AB78" i="3"/>
  <c r="AB110" i="3"/>
  <c r="AC66" i="3"/>
  <c r="AC82" i="3"/>
  <c r="AC102" i="3"/>
  <c r="AB119" i="3"/>
  <c r="AC42" i="3"/>
  <c r="AC106" i="3"/>
  <c r="AB43" i="3"/>
  <c r="AB47" i="3"/>
  <c r="AB51" i="3"/>
  <c r="AB55" i="3"/>
  <c r="AB59" i="3"/>
  <c r="AB63" i="3"/>
  <c r="AB67" i="3"/>
  <c r="AB71" i="3"/>
  <c r="AB75" i="3"/>
  <c r="AB79" i="3"/>
  <c r="AB83" i="3"/>
  <c r="AB87" i="3"/>
  <c r="AB91" i="3"/>
  <c r="AB95" i="3"/>
  <c r="AB99" i="3"/>
  <c r="AB103" i="3"/>
  <c r="AB107" i="3"/>
  <c r="AB111" i="3"/>
  <c r="AB115" i="3"/>
  <c r="AZ68" i="3"/>
  <c r="M68" i="3" s="1"/>
  <c r="AZ76" i="3"/>
  <c r="M76" i="3" s="1"/>
  <c r="AZ84" i="3"/>
  <c r="M84" i="3" s="1"/>
  <c r="AZ92" i="3"/>
  <c r="M92" i="3" s="1"/>
  <c r="AZ100" i="3"/>
  <c r="M100" i="3" s="1"/>
  <c r="AZ108" i="3"/>
  <c r="M108" i="3" s="1"/>
  <c r="AZ116" i="3"/>
  <c r="M116" i="3" s="1"/>
  <c r="AZ97" i="3"/>
  <c r="M97" i="3" s="1"/>
  <c r="AZ69" i="3"/>
  <c r="M69" i="3" s="1"/>
  <c r="AZ77" i="3"/>
  <c r="M77" i="3" s="1"/>
  <c r="AZ85" i="3"/>
  <c r="M85" i="3" s="1"/>
  <c r="AZ93" i="3"/>
  <c r="M93" i="3" s="1"/>
  <c r="AZ101" i="3"/>
  <c r="M101" i="3" s="1"/>
  <c r="AZ109" i="3"/>
  <c r="M109" i="3" s="1"/>
  <c r="AZ117" i="3"/>
  <c r="M117" i="3" s="1"/>
  <c r="AZ105" i="3"/>
  <c r="M105" i="3" s="1"/>
  <c r="AZ70" i="3"/>
  <c r="M70" i="3" s="1"/>
  <c r="AZ78" i="3"/>
  <c r="M78" i="3" s="1"/>
  <c r="AZ86" i="3"/>
  <c r="M86" i="3" s="1"/>
  <c r="AZ94" i="3"/>
  <c r="M94" i="3" s="1"/>
  <c r="AZ102" i="3"/>
  <c r="M102" i="3" s="1"/>
  <c r="AZ110" i="3"/>
  <c r="M110" i="3" s="1"/>
  <c r="AZ118" i="3"/>
  <c r="M118" i="3" s="1"/>
  <c r="AZ73" i="3"/>
  <c r="M73" i="3" s="1"/>
  <c r="AZ71" i="3"/>
  <c r="M71" i="3" s="1"/>
  <c r="AZ79" i="3"/>
  <c r="M79" i="3" s="1"/>
  <c r="AZ87" i="3"/>
  <c r="M87" i="3" s="1"/>
  <c r="AZ95" i="3"/>
  <c r="M95" i="3" s="1"/>
  <c r="AZ103" i="3"/>
  <c r="M103" i="3" s="1"/>
  <c r="AZ111" i="3"/>
  <c r="M111" i="3" s="1"/>
  <c r="AZ119" i="3"/>
  <c r="M119" i="3" s="1"/>
  <c r="AZ81" i="3"/>
  <c r="M81" i="3" s="1"/>
  <c r="AZ89" i="3"/>
  <c r="M89" i="3" s="1"/>
  <c r="AZ113" i="3"/>
  <c r="M113" i="3" s="1"/>
  <c r="AZ121" i="3"/>
  <c r="M121" i="3" s="1"/>
  <c r="AZ72" i="3"/>
  <c r="M72" i="3" s="1"/>
  <c r="AZ80" i="3"/>
  <c r="M80" i="3" s="1"/>
  <c r="AZ88" i="3"/>
  <c r="M88" i="3" s="1"/>
  <c r="AZ96" i="3"/>
  <c r="M96" i="3" s="1"/>
  <c r="AZ104" i="3"/>
  <c r="M104" i="3" s="1"/>
  <c r="AZ112" i="3"/>
  <c r="M112" i="3" s="1"/>
  <c r="AZ120" i="3"/>
  <c r="M120" i="3" s="1"/>
  <c r="AZ66" i="3"/>
  <c r="M66" i="3" s="1"/>
  <c r="AZ74" i="3"/>
  <c r="M74" i="3" s="1"/>
  <c r="AZ82" i="3"/>
  <c r="M82" i="3" s="1"/>
  <c r="AZ90" i="3"/>
  <c r="M90" i="3" s="1"/>
  <c r="AZ98" i="3"/>
  <c r="M98" i="3" s="1"/>
  <c r="AZ106" i="3"/>
  <c r="M106" i="3" s="1"/>
  <c r="AZ114" i="3"/>
  <c r="M114" i="3" s="1"/>
  <c r="AZ67" i="3"/>
  <c r="M67" i="3" s="1"/>
  <c r="AZ75" i="3"/>
  <c r="M75" i="3" s="1"/>
  <c r="AZ83" i="3"/>
  <c r="M83" i="3" s="1"/>
  <c r="AZ91" i="3"/>
  <c r="M91" i="3" s="1"/>
  <c r="AZ99" i="3"/>
  <c r="M99" i="3" s="1"/>
  <c r="AZ107" i="3"/>
  <c r="M107" i="3" s="1"/>
  <c r="AZ115" i="3"/>
  <c r="M115" i="3" s="1"/>
  <c r="AC123" i="3"/>
  <c r="AD123" i="3"/>
  <c r="AC37" i="3"/>
  <c r="AC41" i="3"/>
  <c r="AB38" i="3"/>
  <c r="AB39" i="3"/>
  <c r="AC38" i="3"/>
  <c r="AB41" i="3"/>
  <c r="AC39" i="3"/>
  <c r="AB36" i="3"/>
  <c r="AB40" i="3"/>
  <c r="AC36" i="3"/>
  <c r="AC40" i="3"/>
  <c r="AB37" i="3"/>
  <c r="AB32" i="3"/>
  <c r="AB35" i="3"/>
  <c r="AC35" i="3"/>
  <c r="S23" i="7"/>
  <c r="AE43" i="7"/>
  <c r="G12" i="7"/>
  <c r="W40" i="7"/>
  <c r="G23" i="7"/>
  <c r="W22" i="7"/>
  <c r="C43" i="7"/>
  <c r="S38" i="7"/>
  <c r="G22" i="7"/>
  <c r="G28" i="7"/>
  <c r="O32" i="7"/>
  <c r="AA34" i="7"/>
  <c r="AE32" i="7"/>
  <c r="AE14" i="7"/>
  <c r="AI20" i="7"/>
  <c r="G27" i="7"/>
  <c r="K13" i="7"/>
  <c r="O27" i="7"/>
  <c r="S18" i="7"/>
  <c r="AI19" i="7"/>
  <c r="K40" i="7"/>
  <c r="AI28" i="7"/>
  <c r="C38" i="7"/>
  <c r="AA32" i="7"/>
  <c r="W33" i="7"/>
  <c r="AE20" i="7"/>
  <c r="C20" i="7"/>
  <c r="C35" i="7"/>
  <c r="K26" i="7"/>
  <c r="S36" i="7"/>
  <c r="G34" i="7"/>
  <c r="W39" i="7"/>
  <c r="K24" i="7"/>
  <c r="AI21" i="7"/>
  <c r="AI15" i="7"/>
  <c r="AI17" i="7"/>
  <c r="S28" i="7"/>
  <c r="W21" i="7"/>
  <c r="G16" i="7"/>
  <c r="AE24" i="7"/>
  <c r="W28" i="7"/>
  <c r="S13" i="7"/>
  <c r="AA33" i="7"/>
  <c r="C26" i="7"/>
  <c r="O30" i="7"/>
  <c r="AE36" i="7"/>
  <c r="K17" i="7"/>
  <c r="AI36" i="7"/>
  <c r="G32" i="7"/>
  <c r="AA43" i="7"/>
  <c r="C14" i="7"/>
  <c r="K30" i="7"/>
  <c r="AI11" i="7"/>
  <c r="K10" i="7"/>
  <c r="G42" i="7"/>
  <c r="AE41" i="7"/>
  <c r="S14" i="7"/>
  <c r="O26" i="7"/>
  <c r="AB24" i="3"/>
  <c r="AB17" i="3"/>
  <c r="C17" i="7"/>
  <c r="C25" i="7"/>
  <c r="W20" i="7"/>
  <c r="O29" i="7"/>
  <c r="AI18" i="7"/>
  <c r="G35" i="7"/>
  <c r="AI10" i="7"/>
  <c r="AC31" i="3"/>
  <c r="O17" i="7"/>
  <c r="AA15" i="7"/>
  <c r="K32" i="7"/>
  <c r="C18" i="7"/>
  <c r="O38" i="7"/>
  <c r="C30" i="7"/>
  <c r="AI24" i="7"/>
  <c r="G29" i="7"/>
  <c r="AE31" i="7"/>
  <c r="K21" i="7"/>
  <c r="AE15" i="7"/>
  <c r="AA30" i="7"/>
  <c r="AA27" i="7"/>
  <c r="AA13" i="7"/>
  <c r="C23" i="7"/>
  <c r="AE26" i="7"/>
  <c r="S29" i="7"/>
  <c r="AI43" i="7"/>
  <c r="K39" i="7"/>
  <c r="W25" i="7"/>
  <c r="K25" i="7"/>
  <c r="S15" i="7"/>
  <c r="AE16" i="7"/>
  <c r="AI41" i="7"/>
  <c r="W41" i="7"/>
  <c r="G25" i="7"/>
  <c r="AI32" i="7"/>
  <c r="W38" i="7"/>
  <c r="K36" i="7"/>
  <c r="O37" i="7"/>
  <c r="AI14" i="7"/>
  <c r="AE22" i="7"/>
  <c r="AA31" i="7"/>
  <c r="C41" i="7"/>
  <c r="AC17" i="3"/>
  <c r="G20" i="7"/>
  <c r="C29" i="7"/>
  <c r="W30" i="7"/>
  <c r="S26" i="7"/>
  <c r="C12" i="7"/>
  <c r="C15" i="7"/>
  <c r="AI25" i="7"/>
  <c r="S25" i="7"/>
  <c r="O34" i="7"/>
  <c r="AA18" i="7"/>
  <c r="AE18" i="7"/>
  <c r="W24" i="7"/>
  <c r="AB15" i="3"/>
  <c r="AE40" i="7"/>
  <c r="K41" i="7"/>
  <c r="C24" i="7"/>
  <c r="W16" i="7"/>
  <c r="O39" i="7"/>
  <c r="G14" i="7"/>
  <c r="AE38" i="7"/>
  <c r="AB18" i="3"/>
  <c r="AC20" i="3"/>
  <c r="K33" i="7"/>
  <c r="AI33" i="7"/>
  <c r="G40" i="7"/>
  <c r="W11" i="7"/>
  <c r="K12" i="7"/>
  <c r="S30" i="7"/>
  <c r="G37" i="7"/>
  <c r="G13" i="7"/>
  <c r="C40" i="7"/>
  <c r="S35" i="7"/>
  <c r="AE28" i="7"/>
  <c r="S39" i="7"/>
  <c r="G18" i="7"/>
  <c r="O23" i="7"/>
  <c r="G31" i="7"/>
  <c r="W27" i="7"/>
  <c r="AA38" i="7"/>
  <c r="W10" i="7"/>
  <c r="AA25" i="7"/>
  <c r="AI23" i="7"/>
  <c r="AC34" i="3"/>
  <c r="S32" i="7"/>
  <c r="W32" i="7"/>
  <c r="AI13" i="7"/>
  <c r="S42" i="7"/>
  <c r="K28" i="7"/>
  <c r="AE10" i="7"/>
  <c r="S27" i="7"/>
  <c r="K16" i="7"/>
  <c r="O13" i="7"/>
  <c r="S33" i="7"/>
  <c r="AI37" i="7"/>
  <c r="W31" i="7"/>
  <c r="AC14" i="3"/>
  <c r="AE17" i="7"/>
  <c r="K22" i="7"/>
  <c r="W13" i="7"/>
  <c r="K42" i="7"/>
  <c r="C33" i="7"/>
  <c r="G9" i="7"/>
  <c r="AU18" i="3" s="1" a="1"/>
  <c r="AU18" i="3" s="1"/>
  <c r="AB20" i="3"/>
  <c r="G33" i="7"/>
  <c r="C16" i="7"/>
  <c r="O40" i="7"/>
  <c r="S21" i="7"/>
  <c r="W26" i="7"/>
  <c r="AI30" i="7"/>
  <c r="W35" i="7"/>
  <c r="O21" i="7"/>
  <c r="AA17" i="7"/>
  <c r="AA37" i="7"/>
  <c r="AC15" i="3"/>
  <c r="W12" i="7"/>
  <c r="AE35" i="7"/>
  <c r="W15" i="7"/>
  <c r="G30" i="7"/>
  <c r="G41" i="7"/>
  <c r="S34" i="7"/>
  <c r="AA21" i="7"/>
  <c r="G11" i="7"/>
  <c r="G19" i="7"/>
  <c r="AB23" i="3"/>
  <c r="K20" i="7"/>
  <c r="S9" i="7"/>
  <c r="W17" i="7"/>
  <c r="AI27" i="7"/>
  <c r="AA40" i="7"/>
  <c r="AC13" i="3"/>
  <c r="K11" i="7"/>
  <c r="S17" i="7"/>
  <c r="AA22" i="7"/>
  <c r="AC21" i="3"/>
  <c r="T45" i="9"/>
  <c r="AC30" i="3"/>
  <c r="S24" i="7"/>
  <c r="O25" i="7"/>
  <c r="K14" i="7"/>
  <c r="O11" i="7"/>
  <c r="AA19" i="7"/>
  <c r="S31" i="7"/>
  <c r="K38" i="7"/>
  <c r="AA26" i="7"/>
  <c r="AI35" i="7"/>
  <c r="O20" i="7"/>
  <c r="AI34" i="7"/>
  <c r="AC16" i="3"/>
  <c r="C11" i="7"/>
  <c r="O9" i="7"/>
  <c r="AB21" i="3"/>
  <c r="W23" i="7"/>
  <c r="C9" i="7"/>
  <c r="S40" i="7"/>
  <c r="S41" i="7"/>
  <c r="O18" i="7"/>
  <c r="O42" i="7"/>
  <c r="S37" i="7"/>
  <c r="AE42" i="7"/>
  <c r="S43" i="7"/>
  <c r="AC26" i="3"/>
  <c r="AB31" i="3"/>
  <c r="AB28" i="3"/>
  <c r="AA14" i="7"/>
  <c r="K31" i="7"/>
  <c r="O14" i="7"/>
  <c r="O33" i="7"/>
  <c r="AI38" i="7"/>
  <c r="AE30" i="7"/>
  <c r="W34" i="7"/>
  <c r="K18" i="7"/>
  <c r="C37" i="7"/>
  <c r="K19" i="7"/>
  <c r="AA42" i="7"/>
  <c r="AI39" i="7"/>
  <c r="C27" i="7"/>
  <c r="C22" i="7"/>
  <c r="G39" i="7"/>
  <c r="O15" i="7"/>
  <c r="G26" i="7"/>
  <c r="AC24" i="3"/>
  <c r="AC12" i="3"/>
  <c r="O28" i="7"/>
  <c r="C39" i="7"/>
  <c r="C34" i="7"/>
  <c r="G38" i="7"/>
  <c r="AB26" i="3"/>
  <c r="AB27" i="3"/>
  <c r="AC27" i="3"/>
  <c r="G21" i="7"/>
  <c r="K35" i="7"/>
  <c r="S12" i="7"/>
  <c r="S11" i="7"/>
  <c r="O43" i="7"/>
  <c r="K29" i="7"/>
  <c r="AI12" i="7"/>
  <c r="S16" i="7"/>
  <c r="AI31" i="7"/>
  <c r="AE37" i="7"/>
  <c r="O31" i="7"/>
  <c r="AC18" i="3"/>
  <c r="K27" i="7"/>
  <c r="AI42" i="7"/>
  <c r="AI26" i="7"/>
  <c r="AA12" i="7"/>
  <c r="W9" i="7"/>
  <c r="O22" i="7"/>
  <c r="AB12" i="3"/>
  <c r="G36" i="7"/>
  <c r="O12" i="7"/>
  <c r="O24" i="7"/>
  <c r="W43" i="7"/>
  <c r="O16" i="7"/>
  <c r="AE39" i="7"/>
  <c r="AA28" i="7"/>
  <c r="AC29" i="3"/>
  <c r="AC33" i="3"/>
  <c r="AB34" i="3"/>
  <c r="O41" i="7"/>
  <c r="C32" i="7"/>
  <c r="AI29" i="7"/>
  <c r="AA41" i="7"/>
  <c r="AE12" i="7"/>
  <c r="S22" i="7"/>
  <c r="G10" i="7"/>
  <c r="AC19" i="3"/>
  <c r="W18" i="7"/>
  <c r="AE21" i="7"/>
  <c r="AA36" i="7"/>
  <c r="W36" i="7"/>
  <c r="W29" i="7"/>
  <c r="AE13" i="7"/>
  <c r="AE33" i="7"/>
  <c r="AE27" i="7"/>
  <c r="AE19" i="7"/>
  <c r="C10" i="7"/>
  <c r="AA10" i="7"/>
  <c r="AA29" i="7"/>
  <c r="AI16" i="7"/>
  <c r="O35" i="7"/>
  <c r="K15" i="7"/>
  <c r="K34" i="7"/>
  <c r="S10" i="7"/>
  <c r="W19" i="7"/>
  <c r="AC22" i="3"/>
  <c r="AA20" i="7"/>
  <c r="AA11" i="7"/>
  <c r="C42" i="7"/>
  <c r="AA39" i="7"/>
  <c r="S20" i="7"/>
  <c r="AB29" i="3"/>
  <c r="AB33" i="3"/>
  <c r="AB30" i="3"/>
  <c r="S19" i="7"/>
  <c r="G17" i="7"/>
  <c r="AA16" i="7"/>
  <c r="C36" i="7"/>
  <c r="AE29" i="7"/>
  <c r="C28" i="7"/>
  <c r="C19" i="7"/>
  <c r="AA23" i="7"/>
  <c r="AB22" i="3"/>
  <c r="AI40" i="7"/>
  <c r="K23" i="7"/>
  <c r="AE9" i="7"/>
  <c r="C21" i="7"/>
  <c r="K9" i="7"/>
  <c r="AE11" i="7"/>
  <c r="C13" i="7"/>
  <c r="W37" i="7"/>
  <c r="G15" i="7"/>
  <c r="AE23" i="7"/>
  <c r="AB16" i="3"/>
  <c r="O36" i="7"/>
  <c r="AI22" i="7"/>
  <c r="K43" i="7"/>
  <c r="O10" i="7"/>
  <c r="AB25" i="3"/>
  <c r="AC32" i="3"/>
  <c r="AC28" i="3"/>
  <c r="W42" i="7"/>
  <c r="O19" i="7"/>
  <c r="G43" i="7"/>
  <c r="K37" i="7"/>
  <c r="AB19" i="3"/>
  <c r="AA24" i="7"/>
  <c r="W14" i="7"/>
  <c r="G24" i="7"/>
  <c r="AA35" i="7"/>
  <c r="AA9" i="7"/>
  <c r="AE25" i="7"/>
  <c r="AB14" i="3"/>
  <c r="C31" i="7"/>
  <c r="AI9" i="7"/>
  <c r="AE34" i="7"/>
  <c r="AC23" i="3"/>
  <c r="AC25" i="3"/>
  <c r="AR19" i="3" l="1" a="1"/>
  <c r="AR19" i="3" s="1"/>
  <c r="AT14" i="3" a="1"/>
  <c r="AT14" i="3" s="1"/>
  <c r="AX14" i="3" a="1"/>
  <c r="AX14" i="3" s="1"/>
  <c r="AV14" i="3" a="1"/>
  <c r="AV14" i="3" s="1"/>
  <c r="AQ14" i="3" a="1"/>
  <c r="AQ14" i="3" s="1"/>
  <c r="AS14" i="3" a="1"/>
  <c r="AS14" i="3" s="1"/>
  <c r="AU14" i="3" a="1"/>
  <c r="AU14" i="3" s="1"/>
  <c r="AR14" i="3" a="1"/>
  <c r="AR14" i="3" s="1"/>
  <c r="AT33" i="3" a="1"/>
  <c r="AT33" i="3" s="1"/>
  <c r="AX33" i="3" a="1"/>
  <c r="AX33" i="3" s="1"/>
  <c r="AQ33" i="3" a="1"/>
  <c r="AQ33" i="3" s="1"/>
  <c r="AR33" i="3" a="1"/>
  <c r="AR33" i="3" s="1"/>
  <c r="AU33" i="3" a="1"/>
  <c r="AU33" i="3" s="1"/>
  <c r="AS33" i="3" a="1"/>
  <c r="AS33" i="3" s="1"/>
  <c r="AV33" i="3" a="1"/>
  <c r="AV33" i="3" s="1"/>
  <c r="AS27" i="3" a="1"/>
  <c r="AS27" i="3" s="1"/>
  <c r="AT27" i="3" a="1"/>
  <c r="AT27" i="3" s="1"/>
  <c r="AX27" i="3" a="1"/>
  <c r="AX27" i="3" s="1"/>
  <c r="AQ27" i="3" a="1"/>
  <c r="AQ27" i="3" s="1"/>
  <c r="AU27" i="3" a="1"/>
  <c r="AU27" i="3" s="1"/>
  <c r="AV27" i="3" a="1"/>
  <c r="AV27" i="3" s="1"/>
  <c r="AR27" i="3" a="1"/>
  <c r="AR27" i="3" s="1"/>
  <c r="AT23" i="3" a="1"/>
  <c r="AT23" i="3" s="1"/>
  <c r="AQ23" i="3" a="1"/>
  <c r="AQ23" i="3" s="1"/>
  <c r="AS23" i="3" a="1"/>
  <c r="AS23" i="3" s="1"/>
  <c r="AX23" i="3" a="1"/>
  <c r="AX23" i="3" s="1"/>
  <c r="AU23" i="3" a="1"/>
  <c r="AU23" i="3" s="1"/>
  <c r="AV23" i="3" a="1"/>
  <c r="AV23" i="3" s="1"/>
  <c r="AR23" i="3" a="1"/>
  <c r="AR23" i="3" s="1"/>
  <c r="AT24" i="3" a="1"/>
  <c r="AT24" i="3" s="1"/>
  <c r="AX24" i="3" a="1"/>
  <c r="AX24" i="3" s="1"/>
  <c r="AS24" i="3" a="1"/>
  <c r="AS24" i="3" s="1"/>
  <c r="AU24" i="3" a="1"/>
  <c r="AU24" i="3" s="1"/>
  <c r="AV24" i="3" a="1"/>
  <c r="AV24" i="3" s="1"/>
  <c r="AR24" i="3" a="1"/>
  <c r="AR24" i="3" s="1"/>
  <c r="AQ24" i="3" a="1"/>
  <c r="AQ24" i="3" s="1"/>
  <c r="AT99" i="3" a="1"/>
  <c r="AT99" i="3" s="1"/>
  <c r="N99" i="3" s="1"/>
  <c r="AJ99" i="3" s="1"/>
  <c r="AX99" i="3" a="1"/>
  <c r="AX99" i="3" s="1"/>
  <c r="AS99" i="3" a="1"/>
  <c r="AS99" i="3" s="1"/>
  <c r="I99" i="3" s="1"/>
  <c r="AI99" i="3" s="1"/>
  <c r="AR99" i="3" a="1"/>
  <c r="AR99" i="3" s="1"/>
  <c r="H99" i="3" s="1"/>
  <c r="AH99" i="3" s="1"/>
  <c r="AQ99" i="3" a="1"/>
  <c r="AQ99" i="3" s="1"/>
  <c r="F99" i="3" s="1"/>
  <c r="AG99" i="3" s="1"/>
  <c r="AU99" i="3" a="1"/>
  <c r="AU99" i="3" s="1"/>
  <c r="G99" i="3" s="1"/>
  <c r="AK99" i="3" s="1"/>
  <c r="AV99" i="3" a="1"/>
  <c r="AV99" i="3" s="1"/>
  <c r="J99" i="3" s="1"/>
  <c r="AL99" i="3" s="1"/>
  <c r="AS67" i="3" a="1"/>
  <c r="AS67" i="3" s="1"/>
  <c r="I67" i="3" s="1"/>
  <c r="AI67" i="3" s="1"/>
  <c r="AX67" i="3" a="1"/>
  <c r="AX67" i="3" s="1"/>
  <c r="AT67" i="3" a="1"/>
  <c r="AT67" i="3" s="1"/>
  <c r="N67" i="3" s="1"/>
  <c r="AJ67" i="3" s="1"/>
  <c r="AQ67" i="3" a="1"/>
  <c r="AQ67" i="3" s="1"/>
  <c r="F67" i="3" s="1"/>
  <c r="AG67" i="3" s="1"/>
  <c r="AV67" i="3" a="1"/>
  <c r="AV67" i="3" s="1"/>
  <c r="J67" i="3" s="1"/>
  <c r="AL67" i="3" s="1"/>
  <c r="AR67" i="3" a="1"/>
  <c r="AR67" i="3" s="1"/>
  <c r="H67" i="3" s="1"/>
  <c r="AH67" i="3" s="1"/>
  <c r="AU67" i="3" a="1"/>
  <c r="AU67" i="3" s="1"/>
  <c r="G67" i="3" s="1"/>
  <c r="AK67" i="3" s="1"/>
  <c r="AT50" i="3" a="1"/>
  <c r="AT50" i="3" s="1"/>
  <c r="N50" i="3" s="1"/>
  <c r="AJ50" i="3" s="1"/>
  <c r="AR50" i="3" a="1"/>
  <c r="AR50" i="3" s="1"/>
  <c r="H50" i="3" s="1"/>
  <c r="AH50" i="3" s="1"/>
  <c r="AQ50" i="3" a="1"/>
  <c r="AQ50" i="3" s="1"/>
  <c r="F50" i="3" s="1"/>
  <c r="AG50" i="3" s="1"/>
  <c r="AU50" i="3" a="1"/>
  <c r="AU50" i="3" s="1"/>
  <c r="G50" i="3" s="1"/>
  <c r="AK50" i="3" s="1"/>
  <c r="AV50" i="3" a="1"/>
  <c r="AV50" i="3" s="1"/>
  <c r="J50" i="3" s="1"/>
  <c r="AL50" i="3" s="1"/>
  <c r="AS50" i="3" a="1"/>
  <c r="AS50" i="3" s="1"/>
  <c r="I50" i="3" s="1"/>
  <c r="AI50" i="3" s="1"/>
  <c r="AX50" i="3" a="1"/>
  <c r="AX50" i="3" s="1"/>
  <c r="AT82" i="3" a="1"/>
  <c r="AT82" i="3" s="1"/>
  <c r="N82" i="3" s="1"/>
  <c r="AJ82" i="3" s="1"/>
  <c r="AV82" i="3" a="1"/>
  <c r="AV82" i="3" s="1"/>
  <c r="J82" i="3" s="1"/>
  <c r="AL82" i="3" s="1"/>
  <c r="AX82" i="3" a="1"/>
  <c r="AX82" i="3" s="1"/>
  <c r="AR82" i="3" a="1"/>
  <c r="AR82" i="3" s="1"/>
  <c r="H82" i="3" s="1"/>
  <c r="AH82" i="3" s="1"/>
  <c r="AQ82" i="3" a="1"/>
  <c r="AQ82" i="3" s="1"/>
  <c r="F82" i="3" s="1"/>
  <c r="AG82" i="3" s="1"/>
  <c r="AU82" i="3" a="1"/>
  <c r="AU82" i="3" s="1"/>
  <c r="G82" i="3" s="1"/>
  <c r="AK82" i="3" s="1"/>
  <c r="AS82" i="3" a="1"/>
  <c r="AS82" i="3" s="1"/>
  <c r="I82" i="3" s="1"/>
  <c r="AI82" i="3" s="1"/>
  <c r="AT101" i="3" a="1"/>
  <c r="AT101" i="3" s="1"/>
  <c r="N101" i="3" s="1"/>
  <c r="AJ101" i="3" s="1"/>
  <c r="AU101" i="3" a="1"/>
  <c r="AU101" i="3" s="1"/>
  <c r="G101" i="3" s="1"/>
  <c r="AK101" i="3" s="1"/>
  <c r="AX101" i="3" a="1"/>
  <c r="AX101" i="3" s="1"/>
  <c r="AQ101" i="3" a="1"/>
  <c r="AQ101" i="3" s="1"/>
  <c r="F101" i="3" s="1"/>
  <c r="AG101" i="3" s="1"/>
  <c r="AV101" i="3" a="1"/>
  <c r="AV101" i="3" s="1"/>
  <c r="J101" i="3" s="1"/>
  <c r="AL101" i="3" s="1"/>
  <c r="AS101" i="3" a="1"/>
  <c r="AS101" i="3" s="1"/>
  <c r="I101" i="3" s="1"/>
  <c r="AI101" i="3" s="1"/>
  <c r="AR101" i="3" a="1"/>
  <c r="AR101" i="3" s="1"/>
  <c r="H101" i="3" s="1"/>
  <c r="AH101" i="3" s="1"/>
  <c r="AX69" i="3" a="1"/>
  <c r="AX69" i="3" s="1"/>
  <c r="AQ69" i="3" a="1"/>
  <c r="AQ69" i="3" s="1"/>
  <c r="F69" i="3" s="1"/>
  <c r="AG69" i="3" s="1"/>
  <c r="AT69" i="3" a="1"/>
  <c r="AT69" i="3" s="1"/>
  <c r="N69" i="3" s="1"/>
  <c r="AJ69" i="3" s="1"/>
  <c r="AU69" i="3" a="1"/>
  <c r="AU69" i="3" s="1"/>
  <c r="G69" i="3" s="1"/>
  <c r="AK69" i="3" s="1"/>
  <c r="AR69" i="3" a="1"/>
  <c r="AR69" i="3" s="1"/>
  <c r="H69" i="3" s="1"/>
  <c r="AH69" i="3" s="1"/>
  <c r="AV69" i="3" a="1"/>
  <c r="AV69" i="3" s="1"/>
  <c r="J69" i="3" s="1"/>
  <c r="AL69" i="3" s="1"/>
  <c r="AS69" i="3" a="1"/>
  <c r="AS69" i="3" s="1"/>
  <c r="I69" i="3" s="1"/>
  <c r="AI69" i="3" s="1"/>
  <c r="AS72" i="3" a="1"/>
  <c r="AS72" i="3" s="1"/>
  <c r="I72" i="3" s="1"/>
  <c r="AI72" i="3" s="1"/>
  <c r="AT72" i="3" a="1"/>
  <c r="AT72" i="3" s="1"/>
  <c r="N72" i="3" s="1"/>
  <c r="AJ72" i="3" s="1"/>
  <c r="AR72" i="3" a="1"/>
  <c r="AR72" i="3" s="1"/>
  <c r="H72" i="3" s="1"/>
  <c r="AH72" i="3" s="1"/>
  <c r="AX72" i="3" a="1"/>
  <c r="AX72" i="3" s="1"/>
  <c r="AQ72" i="3" a="1"/>
  <c r="AQ72" i="3" s="1"/>
  <c r="F72" i="3" s="1"/>
  <c r="AG72" i="3" s="1"/>
  <c r="AU72" i="3" a="1"/>
  <c r="AU72" i="3" s="1"/>
  <c r="G72" i="3" s="1"/>
  <c r="AK72" i="3" s="1"/>
  <c r="AV72" i="3" a="1"/>
  <c r="AV72" i="3" s="1"/>
  <c r="J72" i="3" s="1"/>
  <c r="AL72" i="3" s="1"/>
  <c r="AT96" i="3" a="1"/>
  <c r="AT96" i="3" s="1"/>
  <c r="N96" i="3" s="1"/>
  <c r="AJ96" i="3" s="1"/>
  <c r="AS96" i="3" a="1"/>
  <c r="AS96" i="3" s="1"/>
  <c r="I96" i="3" s="1"/>
  <c r="AI96" i="3" s="1"/>
  <c r="AX96" i="3" a="1"/>
  <c r="AX96" i="3" s="1"/>
  <c r="AV96" i="3" a="1"/>
  <c r="AV96" i="3" s="1"/>
  <c r="J96" i="3" s="1"/>
  <c r="AL96" i="3" s="1"/>
  <c r="AR96" i="3" a="1"/>
  <c r="AR96" i="3" s="1"/>
  <c r="H96" i="3" s="1"/>
  <c r="AH96" i="3" s="1"/>
  <c r="AU96" i="3" a="1"/>
  <c r="AU96" i="3" s="1"/>
  <c r="G96" i="3" s="1"/>
  <c r="AK96" i="3" s="1"/>
  <c r="AQ96" i="3" a="1"/>
  <c r="AQ96" i="3" s="1"/>
  <c r="F96" i="3" s="1"/>
  <c r="AG96" i="3" s="1"/>
  <c r="AT29" i="3" a="1"/>
  <c r="AT29" i="3" s="1"/>
  <c r="AX29" i="3" a="1"/>
  <c r="AX29" i="3" s="1"/>
  <c r="AQ29" i="3" a="1"/>
  <c r="AQ29" i="3" s="1"/>
  <c r="AS29" i="3" a="1"/>
  <c r="AS29" i="3" s="1"/>
  <c r="AV29" i="3" a="1"/>
  <c r="AV29" i="3" s="1"/>
  <c r="AR29" i="3" a="1"/>
  <c r="AR29" i="3" s="1"/>
  <c r="AU29" i="3" a="1"/>
  <c r="AU29" i="3" s="1"/>
  <c r="AT26" i="3" a="1"/>
  <c r="AT26" i="3" s="1"/>
  <c r="AX26" i="3" a="1"/>
  <c r="AX26" i="3" s="1"/>
  <c r="AQ26" i="3" a="1"/>
  <c r="AQ26" i="3" s="1"/>
  <c r="AS26" i="3" a="1"/>
  <c r="AS26" i="3" s="1"/>
  <c r="AU26" i="3" a="1"/>
  <c r="AU26" i="3" s="1"/>
  <c r="AR26" i="3" a="1"/>
  <c r="AR26" i="3" s="1"/>
  <c r="AV26" i="3" a="1"/>
  <c r="AV26" i="3" s="1"/>
  <c r="AS28" i="3" a="1"/>
  <c r="AS28" i="3" s="1"/>
  <c r="AT28" i="3" a="1"/>
  <c r="AT28" i="3" s="1"/>
  <c r="AR28" i="3" a="1"/>
  <c r="AR28" i="3" s="1"/>
  <c r="AQ28" i="3" a="1"/>
  <c r="AQ28" i="3" s="1"/>
  <c r="AV28" i="3" a="1"/>
  <c r="AV28" i="3" s="1"/>
  <c r="AU28" i="3" a="1"/>
  <c r="AU28" i="3" s="1"/>
  <c r="AX28" i="3" a="1"/>
  <c r="AX28" i="3" s="1"/>
  <c r="AT40" i="3" a="1"/>
  <c r="AT40" i="3" s="1"/>
  <c r="AX40" i="3" a="1"/>
  <c r="AX40" i="3" s="1"/>
  <c r="AU40" i="3" a="1"/>
  <c r="AU40" i="3" s="1"/>
  <c r="AQ40" i="3" a="1"/>
  <c r="AQ40" i="3" s="1"/>
  <c r="AR40" i="3" a="1"/>
  <c r="AR40" i="3" s="1"/>
  <c r="AS40" i="3" a="1"/>
  <c r="AS40" i="3" s="1"/>
  <c r="AV40" i="3" a="1"/>
  <c r="AV40" i="3" s="1"/>
  <c r="AT95" i="3" a="1"/>
  <c r="AT95" i="3" s="1"/>
  <c r="N95" i="3" s="1"/>
  <c r="AJ95" i="3" s="1"/>
  <c r="AX95" i="3" a="1"/>
  <c r="AX95" i="3" s="1"/>
  <c r="AS95" i="3" a="1"/>
  <c r="AS95" i="3" s="1"/>
  <c r="I95" i="3" s="1"/>
  <c r="AI95" i="3" s="1"/>
  <c r="AU95" i="3" a="1"/>
  <c r="AU95" i="3" s="1"/>
  <c r="G95" i="3" s="1"/>
  <c r="AK95" i="3" s="1"/>
  <c r="AR95" i="3" a="1"/>
  <c r="AR95" i="3" s="1"/>
  <c r="H95" i="3" s="1"/>
  <c r="AH95" i="3" s="1"/>
  <c r="AQ95" i="3" a="1"/>
  <c r="AQ95" i="3" s="1"/>
  <c r="F95" i="3" s="1"/>
  <c r="AG95" i="3" s="1"/>
  <c r="AV95" i="3" a="1"/>
  <c r="AV95" i="3" s="1"/>
  <c r="J95" i="3" s="1"/>
  <c r="AL95" i="3" s="1"/>
  <c r="AX63" i="3" a="1"/>
  <c r="AX63" i="3" s="1"/>
  <c r="AT63" i="3" a="1"/>
  <c r="AT63" i="3" s="1"/>
  <c r="N63" i="3" s="1"/>
  <c r="AJ63" i="3" s="1"/>
  <c r="AU63" i="3" a="1"/>
  <c r="AU63" i="3" s="1"/>
  <c r="G63" i="3" s="1"/>
  <c r="AK63" i="3" s="1"/>
  <c r="AQ63" i="3" a="1"/>
  <c r="AQ63" i="3" s="1"/>
  <c r="F63" i="3" s="1"/>
  <c r="AG63" i="3" s="1"/>
  <c r="AS63" i="3" a="1"/>
  <c r="AS63" i="3" s="1"/>
  <c r="I63" i="3" s="1"/>
  <c r="AI63" i="3" s="1"/>
  <c r="AR63" i="3" a="1"/>
  <c r="AR63" i="3" s="1"/>
  <c r="H63" i="3" s="1"/>
  <c r="AH63" i="3" s="1"/>
  <c r="AV63" i="3" a="1"/>
  <c r="AV63" i="3" s="1"/>
  <c r="J63" i="3" s="1"/>
  <c r="AL63" i="3" s="1"/>
  <c r="AQ119" i="3" a="1"/>
  <c r="AQ119" i="3" s="1"/>
  <c r="F119" i="3" s="1"/>
  <c r="AG119" i="3" s="1"/>
  <c r="AU119" i="3" a="1"/>
  <c r="AU119" i="3" s="1"/>
  <c r="G119" i="3" s="1"/>
  <c r="AK119" i="3" s="1"/>
  <c r="AX119" i="3" a="1"/>
  <c r="AX119" i="3" s="1"/>
  <c r="AR119" i="3" a="1"/>
  <c r="AR119" i="3" s="1"/>
  <c r="H119" i="3" s="1"/>
  <c r="AH119" i="3" s="1"/>
  <c r="AT119" i="3" a="1"/>
  <c r="AT119" i="3" s="1"/>
  <c r="N119" i="3" s="1"/>
  <c r="AJ119" i="3" s="1"/>
  <c r="AS119" i="3" a="1"/>
  <c r="AS119" i="3" s="1"/>
  <c r="I119" i="3" s="1"/>
  <c r="AI119" i="3" s="1"/>
  <c r="AV119" i="3" a="1"/>
  <c r="AV119" i="3" s="1"/>
  <c r="J119" i="3" s="1"/>
  <c r="AL119" i="3" s="1"/>
  <c r="AT46" i="3" a="1"/>
  <c r="AT46" i="3" s="1"/>
  <c r="N46" i="3" s="1"/>
  <c r="AJ46" i="3" s="1"/>
  <c r="AU46" i="3" a="1"/>
  <c r="AU46" i="3" s="1"/>
  <c r="G46" i="3" s="1"/>
  <c r="AK46" i="3" s="1"/>
  <c r="AV46" i="3" a="1"/>
  <c r="AV46" i="3" s="1"/>
  <c r="J46" i="3" s="1"/>
  <c r="AL46" i="3" s="1"/>
  <c r="AQ46" i="3" a="1"/>
  <c r="AQ46" i="3" s="1"/>
  <c r="F46" i="3" s="1"/>
  <c r="AG46" i="3" s="1"/>
  <c r="AR46" i="3" a="1"/>
  <c r="AR46" i="3" s="1"/>
  <c r="H46" i="3" s="1"/>
  <c r="AH46" i="3" s="1"/>
  <c r="AX46" i="3" a="1"/>
  <c r="AX46" i="3" s="1"/>
  <c r="AS46" i="3" a="1"/>
  <c r="AS46" i="3" s="1"/>
  <c r="I46" i="3" s="1"/>
  <c r="AI46" i="3" s="1"/>
  <c r="AX62" i="3" a="1"/>
  <c r="AX62" i="3" s="1"/>
  <c r="AQ62" i="3" a="1"/>
  <c r="AQ62" i="3" s="1"/>
  <c r="F62" i="3" s="1"/>
  <c r="AG62" i="3" s="1"/>
  <c r="AT62" i="3" a="1"/>
  <c r="AT62" i="3" s="1"/>
  <c r="N62" i="3" s="1"/>
  <c r="AJ62" i="3" s="1"/>
  <c r="AS62" i="3" a="1"/>
  <c r="AS62" i="3" s="1"/>
  <c r="I62" i="3" s="1"/>
  <c r="AI62" i="3" s="1"/>
  <c r="AR62" i="3" a="1"/>
  <c r="AR62" i="3" s="1"/>
  <c r="H62" i="3" s="1"/>
  <c r="AH62" i="3" s="1"/>
  <c r="AU62" i="3" a="1"/>
  <c r="AU62" i="3" s="1"/>
  <c r="G62" i="3" s="1"/>
  <c r="AK62" i="3" s="1"/>
  <c r="AV62" i="3" a="1"/>
  <c r="AV62" i="3" s="1"/>
  <c r="J62" i="3" s="1"/>
  <c r="AL62" i="3" s="1"/>
  <c r="AT97" i="3" a="1"/>
  <c r="AT97" i="3" s="1"/>
  <c r="N97" i="3" s="1"/>
  <c r="AJ97" i="3" s="1"/>
  <c r="AS97" i="3" a="1"/>
  <c r="AS97" i="3" s="1"/>
  <c r="I97" i="3" s="1"/>
  <c r="AI97" i="3" s="1"/>
  <c r="AU97" i="3" a="1"/>
  <c r="AU97" i="3" s="1"/>
  <c r="G97" i="3" s="1"/>
  <c r="AK97" i="3" s="1"/>
  <c r="AQ97" i="3" a="1"/>
  <c r="AQ97" i="3" s="1"/>
  <c r="F97" i="3" s="1"/>
  <c r="AG97" i="3" s="1"/>
  <c r="AV97" i="3" a="1"/>
  <c r="AV97" i="3" s="1"/>
  <c r="J97" i="3" s="1"/>
  <c r="AL97" i="3" s="1"/>
  <c r="AX97" i="3" a="1"/>
  <c r="AX97" i="3" s="1"/>
  <c r="AR97" i="3" a="1"/>
  <c r="AR97" i="3" s="1"/>
  <c r="H97" i="3" s="1"/>
  <c r="AH97" i="3" s="1"/>
  <c r="AU65" i="3" a="1"/>
  <c r="AU65" i="3" s="1"/>
  <c r="G65" i="3" s="1"/>
  <c r="AK65" i="3" s="1"/>
  <c r="AT65" i="3" a="1"/>
  <c r="AT65" i="3" s="1"/>
  <c r="N65" i="3" s="1"/>
  <c r="AJ65" i="3" s="1"/>
  <c r="AX65" i="3" a="1"/>
  <c r="AX65" i="3" s="1"/>
  <c r="AR65" i="3" a="1"/>
  <c r="AR65" i="3" s="1"/>
  <c r="H65" i="3" s="1"/>
  <c r="AH65" i="3" s="1"/>
  <c r="AV65" i="3" a="1"/>
  <c r="AV65" i="3" s="1"/>
  <c r="J65" i="3" s="1"/>
  <c r="AL65" i="3" s="1"/>
  <c r="AQ65" i="3" a="1"/>
  <c r="AQ65" i="3" s="1"/>
  <c r="F65" i="3" s="1"/>
  <c r="AG65" i="3" s="1"/>
  <c r="AS65" i="3" a="1"/>
  <c r="AS65" i="3" s="1"/>
  <c r="I65" i="3" s="1"/>
  <c r="AI65" i="3" s="1"/>
  <c r="AQ106" i="3" a="1"/>
  <c r="AQ106" i="3" s="1"/>
  <c r="F106" i="3" s="1"/>
  <c r="AG106" i="3" s="1"/>
  <c r="AR106" i="3" a="1"/>
  <c r="AR106" i="3" s="1"/>
  <c r="H106" i="3" s="1"/>
  <c r="AH106" i="3" s="1"/>
  <c r="AT106" i="3" a="1"/>
  <c r="AT106" i="3" s="1"/>
  <c r="N106" i="3" s="1"/>
  <c r="AJ106" i="3" s="1"/>
  <c r="AU106" i="3" a="1"/>
  <c r="AU106" i="3" s="1"/>
  <c r="G106" i="3" s="1"/>
  <c r="AK106" i="3" s="1"/>
  <c r="AX106" i="3" a="1"/>
  <c r="AX106" i="3" s="1"/>
  <c r="AS106" i="3" a="1"/>
  <c r="AS106" i="3" s="1"/>
  <c r="I106" i="3" s="1"/>
  <c r="AI106" i="3" s="1"/>
  <c r="AV106" i="3" a="1"/>
  <c r="AV106" i="3" s="1"/>
  <c r="J106" i="3" s="1"/>
  <c r="AL106" i="3" s="1"/>
  <c r="AX68" i="3" a="1"/>
  <c r="AX68" i="3" s="1"/>
  <c r="AQ68" i="3" a="1"/>
  <c r="AQ68" i="3" s="1"/>
  <c r="F68" i="3" s="1"/>
  <c r="AG68" i="3" s="1"/>
  <c r="AR68" i="3" a="1"/>
  <c r="AR68" i="3" s="1"/>
  <c r="H68" i="3" s="1"/>
  <c r="AH68" i="3" s="1"/>
  <c r="AT68" i="3" a="1"/>
  <c r="AT68" i="3" s="1"/>
  <c r="N68" i="3" s="1"/>
  <c r="AJ68" i="3" s="1"/>
  <c r="AS68" i="3" a="1"/>
  <c r="AS68" i="3" s="1"/>
  <c r="I68" i="3" s="1"/>
  <c r="AI68" i="3" s="1"/>
  <c r="AV68" i="3" a="1"/>
  <c r="AV68" i="3" s="1"/>
  <c r="J68" i="3" s="1"/>
  <c r="AL68" i="3" s="1"/>
  <c r="AU68" i="3" a="1"/>
  <c r="AU68" i="3" s="1"/>
  <c r="G68" i="3" s="1"/>
  <c r="AK68" i="3" s="1"/>
  <c r="AT88" i="3" a="1"/>
  <c r="AT88" i="3" s="1"/>
  <c r="N88" i="3" s="1"/>
  <c r="AJ88" i="3" s="1"/>
  <c r="AQ88" i="3" a="1"/>
  <c r="AQ88" i="3" s="1"/>
  <c r="F88" i="3" s="1"/>
  <c r="AG88" i="3" s="1"/>
  <c r="AS88" i="3" a="1"/>
  <c r="AS88" i="3" s="1"/>
  <c r="I88" i="3" s="1"/>
  <c r="AI88" i="3" s="1"/>
  <c r="AX88" i="3" a="1"/>
  <c r="AX88" i="3" s="1"/>
  <c r="AU88" i="3" a="1"/>
  <c r="AU88" i="3" s="1"/>
  <c r="G88" i="3" s="1"/>
  <c r="AK88" i="3" s="1"/>
  <c r="AR88" i="3" a="1"/>
  <c r="AR88" i="3" s="1"/>
  <c r="H88" i="3" s="1"/>
  <c r="AH88" i="3" s="1"/>
  <c r="AV88" i="3" a="1"/>
  <c r="AV88" i="3" s="1"/>
  <c r="J88" i="3" s="1"/>
  <c r="AL88" i="3" s="1"/>
  <c r="AV34" i="3" a="1"/>
  <c r="AV34" i="3" s="1"/>
  <c r="AX34" i="3" a="1"/>
  <c r="AX34" i="3" s="1"/>
  <c r="AT34" i="3" a="1"/>
  <c r="AT34" i="3" s="1"/>
  <c r="AQ34" i="3" a="1"/>
  <c r="AQ34" i="3" s="1"/>
  <c r="AU34" i="3" a="1"/>
  <c r="AU34" i="3" s="1"/>
  <c r="AS34" i="3" a="1"/>
  <c r="AS34" i="3" s="1"/>
  <c r="AR34" i="3" a="1"/>
  <c r="AR34" i="3" s="1"/>
  <c r="AT31" i="3" a="1"/>
  <c r="AT31" i="3" s="1"/>
  <c r="AX31" i="3" a="1"/>
  <c r="AX31" i="3" s="1"/>
  <c r="AR31" i="3" a="1"/>
  <c r="AR31" i="3" s="1"/>
  <c r="AV31" i="3" a="1"/>
  <c r="AV31" i="3" s="1"/>
  <c r="AS31" i="3" a="1"/>
  <c r="AS31" i="3" s="1"/>
  <c r="AQ31" i="3" a="1"/>
  <c r="AQ31" i="3" s="1"/>
  <c r="AU31" i="3" a="1"/>
  <c r="AU31" i="3" s="1"/>
  <c r="AT36" i="3" a="1"/>
  <c r="AT36" i="3" s="1"/>
  <c r="AX36" i="3" a="1"/>
  <c r="AX36" i="3" s="1"/>
  <c r="AR36" i="3" a="1"/>
  <c r="AR36" i="3" s="1"/>
  <c r="AV36" i="3" a="1"/>
  <c r="AV36" i="3" s="1"/>
  <c r="AQ36" i="3" a="1"/>
  <c r="AQ36" i="3" s="1"/>
  <c r="AS36" i="3" a="1"/>
  <c r="AS36" i="3" s="1"/>
  <c r="AU36" i="3" a="1"/>
  <c r="AU36" i="3" s="1"/>
  <c r="AU91" i="3" a="1"/>
  <c r="AU91" i="3" s="1"/>
  <c r="G91" i="3" s="1"/>
  <c r="AK91" i="3" s="1"/>
  <c r="AT91" i="3" a="1"/>
  <c r="AT91" i="3" s="1"/>
  <c r="N91" i="3" s="1"/>
  <c r="AJ91" i="3" s="1"/>
  <c r="AQ91" i="3" a="1"/>
  <c r="AQ91" i="3" s="1"/>
  <c r="F91" i="3" s="1"/>
  <c r="AG91" i="3" s="1"/>
  <c r="AS91" i="3" a="1"/>
  <c r="AS91" i="3" s="1"/>
  <c r="I91" i="3" s="1"/>
  <c r="AI91" i="3" s="1"/>
  <c r="AR91" i="3" a="1"/>
  <c r="AR91" i="3" s="1"/>
  <c r="H91" i="3" s="1"/>
  <c r="AH91" i="3" s="1"/>
  <c r="AX91" i="3" a="1"/>
  <c r="AX91" i="3" s="1"/>
  <c r="AV91" i="3" a="1"/>
  <c r="AV91" i="3" s="1"/>
  <c r="J91" i="3" s="1"/>
  <c r="AL91" i="3" s="1"/>
  <c r="AX59" i="3" a="1"/>
  <c r="AX59" i="3" s="1"/>
  <c r="AQ59" i="3" a="1"/>
  <c r="AQ59" i="3" s="1"/>
  <c r="F59" i="3" s="1"/>
  <c r="AG59" i="3" s="1"/>
  <c r="AR59" i="3" a="1"/>
  <c r="AR59" i="3" s="1"/>
  <c r="H59" i="3" s="1"/>
  <c r="AH59" i="3" s="1"/>
  <c r="AT59" i="3" a="1"/>
  <c r="AT59" i="3" s="1"/>
  <c r="N59" i="3" s="1"/>
  <c r="AJ59" i="3" s="1"/>
  <c r="AS59" i="3" a="1"/>
  <c r="AS59" i="3" s="1"/>
  <c r="I59" i="3" s="1"/>
  <c r="AI59" i="3" s="1"/>
  <c r="AU59" i="3" a="1"/>
  <c r="AU59" i="3" s="1"/>
  <c r="G59" i="3" s="1"/>
  <c r="AK59" i="3" s="1"/>
  <c r="AV59" i="3" a="1"/>
  <c r="AV59" i="3" s="1"/>
  <c r="J59" i="3" s="1"/>
  <c r="AL59" i="3" s="1"/>
  <c r="AT42" i="3" a="1"/>
  <c r="AT42" i="3" s="1"/>
  <c r="N42" i="3" s="1"/>
  <c r="AJ42" i="3" s="1"/>
  <c r="AS42" i="3" a="1"/>
  <c r="AS42" i="3" s="1"/>
  <c r="I42" i="3" s="1"/>
  <c r="AI42" i="3" s="1"/>
  <c r="AX42" i="3" a="1"/>
  <c r="AX42" i="3" s="1"/>
  <c r="AR42" i="3" a="1"/>
  <c r="AR42" i="3" s="1"/>
  <c r="H42" i="3" s="1"/>
  <c r="AH42" i="3" s="1"/>
  <c r="AQ42" i="3" a="1"/>
  <c r="AQ42" i="3" s="1"/>
  <c r="F42" i="3" s="1"/>
  <c r="AG42" i="3" s="1"/>
  <c r="AU42" i="3" a="1"/>
  <c r="AU42" i="3" s="1"/>
  <c r="G42" i="3" s="1"/>
  <c r="AK42" i="3" s="1"/>
  <c r="AV42" i="3" a="1"/>
  <c r="AV42" i="3" s="1"/>
  <c r="J42" i="3" s="1"/>
  <c r="AL42" i="3" s="1"/>
  <c r="AT114" i="3" a="1"/>
  <c r="AT114" i="3" s="1"/>
  <c r="N114" i="3" s="1"/>
  <c r="AJ114" i="3" s="1"/>
  <c r="AR114" i="3" a="1"/>
  <c r="AR114" i="3" s="1"/>
  <c r="H114" i="3" s="1"/>
  <c r="AH114" i="3" s="1"/>
  <c r="AV114" i="3" a="1"/>
  <c r="AV114" i="3" s="1"/>
  <c r="J114" i="3" s="1"/>
  <c r="AL114" i="3" s="1"/>
  <c r="AU114" i="3" a="1"/>
  <c r="AU114" i="3" s="1"/>
  <c r="G114" i="3" s="1"/>
  <c r="AK114" i="3" s="1"/>
  <c r="AQ114" i="3" a="1"/>
  <c r="AQ114" i="3" s="1"/>
  <c r="F114" i="3" s="1"/>
  <c r="AG114" i="3" s="1"/>
  <c r="AS114" i="3" a="1"/>
  <c r="AS114" i="3" s="1"/>
  <c r="I114" i="3" s="1"/>
  <c r="AI114" i="3" s="1"/>
  <c r="AX114" i="3" a="1"/>
  <c r="AX114" i="3" s="1"/>
  <c r="AT93" i="3" a="1"/>
  <c r="AT93" i="3" s="1"/>
  <c r="N93" i="3" s="1"/>
  <c r="AJ93" i="3" s="1"/>
  <c r="AX93" i="3" a="1"/>
  <c r="AX93" i="3" s="1"/>
  <c r="AR93" i="3" a="1"/>
  <c r="AR93" i="3" s="1"/>
  <c r="H93" i="3" s="1"/>
  <c r="AH93" i="3" s="1"/>
  <c r="AU93" i="3" a="1"/>
  <c r="AU93" i="3" s="1"/>
  <c r="G93" i="3" s="1"/>
  <c r="AK93" i="3" s="1"/>
  <c r="AQ93" i="3" a="1"/>
  <c r="AQ93" i="3" s="1"/>
  <c r="F93" i="3" s="1"/>
  <c r="AG93" i="3" s="1"/>
  <c r="AS93" i="3" a="1"/>
  <c r="AS93" i="3" s="1"/>
  <c r="I93" i="3" s="1"/>
  <c r="AI93" i="3" s="1"/>
  <c r="AV93" i="3" a="1"/>
  <c r="AV93" i="3" s="1"/>
  <c r="J93" i="3" s="1"/>
  <c r="AL93" i="3" s="1"/>
  <c r="AU61" i="3" a="1"/>
  <c r="AU61" i="3" s="1"/>
  <c r="G61" i="3" s="1"/>
  <c r="AK61" i="3" s="1"/>
  <c r="AT61" i="3" a="1"/>
  <c r="AT61" i="3" s="1"/>
  <c r="N61" i="3" s="1"/>
  <c r="AJ61" i="3" s="1"/>
  <c r="AX61" i="3" a="1"/>
  <c r="AX61" i="3" s="1"/>
  <c r="AQ61" i="3" a="1"/>
  <c r="AQ61" i="3" s="1"/>
  <c r="F61" i="3" s="1"/>
  <c r="AG61" i="3" s="1"/>
  <c r="AS61" i="3" a="1"/>
  <c r="AS61" i="3" s="1"/>
  <c r="I61" i="3" s="1"/>
  <c r="AI61" i="3" s="1"/>
  <c r="AR61" i="3" a="1"/>
  <c r="AR61" i="3" s="1"/>
  <c r="H61" i="3" s="1"/>
  <c r="AH61" i="3" s="1"/>
  <c r="AV61" i="3" a="1"/>
  <c r="AV61" i="3" s="1"/>
  <c r="J61" i="3" s="1"/>
  <c r="AL61" i="3" s="1"/>
  <c r="AQ70" i="3" a="1"/>
  <c r="AQ70" i="3" s="1"/>
  <c r="F70" i="3" s="1"/>
  <c r="AG70" i="3" s="1"/>
  <c r="AU70" i="3" a="1"/>
  <c r="AU70" i="3" s="1"/>
  <c r="G70" i="3" s="1"/>
  <c r="AK70" i="3" s="1"/>
  <c r="AT70" i="3" a="1"/>
  <c r="AT70" i="3" s="1"/>
  <c r="N70" i="3" s="1"/>
  <c r="AJ70" i="3" s="1"/>
  <c r="AV70" i="3" a="1"/>
  <c r="AV70" i="3" s="1"/>
  <c r="J70" i="3" s="1"/>
  <c r="AL70" i="3" s="1"/>
  <c r="AS70" i="3" a="1"/>
  <c r="AS70" i="3" s="1"/>
  <c r="I70" i="3" s="1"/>
  <c r="AI70" i="3" s="1"/>
  <c r="AX70" i="3" a="1"/>
  <c r="AX70" i="3" s="1"/>
  <c r="AR70" i="3" a="1"/>
  <c r="AR70" i="3" s="1"/>
  <c r="H70" i="3" s="1"/>
  <c r="AH70" i="3" s="1"/>
  <c r="AT116" i="3" a="1"/>
  <c r="AT116" i="3" s="1"/>
  <c r="N116" i="3" s="1"/>
  <c r="AJ116" i="3" s="1"/>
  <c r="AS116" i="3" a="1"/>
  <c r="AS116" i="3" s="1"/>
  <c r="I116" i="3" s="1"/>
  <c r="AI116" i="3" s="1"/>
  <c r="AX116" i="3" a="1"/>
  <c r="AX116" i="3" s="1"/>
  <c r="AQ116" i="3" a="1"/>
  <c r="AQ116" i="3" s="1"/>
  <c r="F116" i="3" s="1"/>
  <c r="AG116" i="3" s="1"/>
  <c r="AU116" i="3" a="1"/>
  <c r="AU116" i="3" s="1"/>
  <c r="G116" i="3" s="1"/>
  <c r="AK116" i="3" s="1"/>
  <c r="AR116" i="3" a="1"/>
  <c r="AR116" i="3" s="1"/>
  <c r="H116" i="3" s="1"/>
  <c r="AH116" i="3" s="1"/>
  <c r="AV116" i="3" a="1"/>
  <c r="AV116" i="3" s="1"/>
  <c r="J116" i="3" s="1"/>
  <c r="AL116" i="3" s="1"/>
  <c r="AX64" i="3" a="1"/>
  <c r="AX64" i="3" s="1"/>
  <c r="AS64" i="3" a="1"/>
  <c r="AS64" i="3" s="1"/>
  <c r="I64" i="3" s="1"/>
  <c r="AI64" i="3" s="1"/>
  <c r="AT64" i="3" a="1"/>
  <c r="AT64" i="3" s="1"/>
  <c r="N64" i="3" s="1"/>
  <c r="AJ64" i="3" s="1"/>
  <c r="AU64" i="3" a="1"/>
  <c r="AU64" i="3" s="1"/>
  <c r="G64" i="3" s="1"/>
  <c r="AK64" i="3" s="1"/>
  <c r="AR64" i="3" a="1"/>
  <c r="AR64" i="3" s="1"/>
  <c r="H64" i="3" s="1"/>
  <c r="AH64" i="3" s="1"/>
  <c r="AV64" i="3" a="1"/>
  <c r="AV64" i="3" s="1"/>
  <c r="J64" i="3" s="1"/>
  <c r="AL64" i="3" s="1"/>
  <c r="AQ64" i="3" a="1"/>
  <c r="AQ64" i="3" s="1"/>
  <c r="F64" i="3" s="1"/>
  <c r="AG64" i="3" s="1"/>
  <c r="AT16" i="3" a="1"/>
  <c r="AT16" i="3" s="1"/>
  <c r="AR16" i="3" a="1"/>
  <c r="AR16" i="3" s="1"/>
  <c r="AV16" i="3" a="1"/>
  <c r="AV16" i="3" s="1"/>
  <c r="AX16" i="3" a="1"/>
  <c r="AX16" i="3" s="1"/>
  <c r="AS16" i="3" a="1"/>
  <c r="AS16" i="3" s="1"/>
  <c r="AU16" i="3" a="1"/>
  <c r="AU16" i="3" s="1"/>
  <c r="AQ16" i="3" a="1"/>
  <c r="AQ16" i="3" s="1"/>
  <c r="AT87" i="3" a="1"/>
  <c r="AT87" i="3" s="1"/>
  <c r="N87" i="3" s="1"/>
  <c r="AJ87" i="3" s="1"/>
  <c r="AR87" i="3" a="1"/>
  <c r="AR87" i="3" s="1"/>
  <c r="H87" i="3" s="1"/>
  <c r="AH87" i="3" s="1"/>
  <c r="AU87" i="3" a="1"/>
  <c r="AU87" i="3" s="1"/>
  <c r="G87" i="3" s="1"/>
  <c r="AK87" i="3" s="1"/>
  <c r="AV87" i="3" a="1"/>
  <c r="AV87" i="3" s="1"/>
  <c r="J87" i="3" s="1"/>
  <c r="AL87" i="3" s="1"/>
  <c r="AS87" i="3" a="1"/>
  <c r="AS87" i="3" s="1"/>
  <c r="I87" i="3" s="1"/>
  <c r="AI87" i="3" s="1"/>
  <c r="AX87" i="3" a="1"/>
  <c r="AX87" i="3" s="1"/>
  <c r="AQ87" i="3" a="1"/>
  <c r="AQ87" i="3" s="1"/>
  <c r="F87" i="3" s="1"/>
  <c r="AG87" i="3" s="1"/>
  <c r="AT55" i="3" a="1"/>
  <c r="AT55" i="3" s="1"/>
  <c r="N55" i="3" s="1"/>
  <c r="AJ55" i="3" s="1"/>
  <c r="AX55" i="3" a="1"/>
  <c r="AX55" i="3" s="1"/>
  <c r="AS55" i="3" a="1"/>
  <c r="AS55" i="3" s="1"/>
  <c r="I55" i="3" s="1"/>
  <c r="AI55" i="3" s="1"/>
  <c r="AQ55" i="3" a="1"/>
  <c r="AQ55" i="3" s="1"/>
  <c r="F55" i="3" s="1"/>
  <c r="AG55" i="3" s="1"/>
  <c r="AV55" i="3" a="1"/>
  <c r="AV55" i="3" s="1"/>
  <c r="J55" i="3" s="1"/>
  <c r="AL55" i="3" s="1"/>
  <c r="AR55" i="3" a="1"/>
  <c r="AR55" i="3" s="1"/>
  <c r="H55" i="3" s="1"/>
  <c r="AH55" i="3" s="1"/>
  <c r="AU55" i="3" a="1"/>
  <c r="AU55" i="3" s="1"/>
  <c r="G55" i="3" s="1"/>
  <c r="AK55" i="3" s="1"/>
  <c r="AT90" i="3" a="1"/>
  <c r="AT90" i="3" s="1"/>
  <c r="N90" i="3" s="1"/>
  <c r="AJ90" i="3" s="1"/>
  <c r="AX90" i="3" a="1"/>
  <c r="AX90" i="3" s="1"/>
  <c r="AS90" i="3" a="1"/>
  <c r="AS90" i="3" s="1"/>
  <c r="I90" i="3" s="1"/>
  <c r="AI90" i="3" s="1"/>
  <c r="AV90" i="3" a="1"/>
  <c r="AV90" i="3" s="1"/>
  <c r="J90" i="3" s="1"/>
  <c r="AL90" i="3" s="1"/>
  <c r="AQ90" i="3" a="1"/>
  <c r="AQ90" i="3" s="1"/>
  <c r="F90" i="3" s="1"/>
  <c r="AG90" i="3" s="1"/>
  <c r="AU90" i="3" a="1"/>
  <c r="AU90" i="3" s="1"/>
  <c r="G90" i="3" s="1"/>
  <c r="AK90" i="3" s="1"/>
  <c r="AR90" i="3" a="1"/>
  <c r="AR90" i="3" s="1"/>
  <c r="H90" i="3" s="1"/>
  <c r="AH90" i="3" s="1"/>
  <c r="AT89" i="3" a="1"/>
  <c r="AT89" i="3" s="1"/>
  <c r="N89" i="3" s="1"/>
  <c r="AJ89" i="3" s="1"/>
  <c r="AX89" i="3" a="1"/>
  <c r="AX89" i="3" s="1"/>
  <c r="AQ89" i="3" a="1"/>
  <c r="AQ89" i="3" s="1"/>
  <c r="F89" i="3" s="1"/>
  <c r="AG89" i="3" s="1"/>
  <c r="AV89" i="3" a="1"/>
  <c r="AV89" i="3" s="1"/>
  <c r="J89" i="3" s="1"/>
  <c r="AL89" i="3" s="1"/>
  <c r="AS89" i="3" a="1"/>
  <c r="AS89" i="3" s="1"/>
  <c r="I89" i="3" s="1"/>
  <c r="AI89" i="3" s="1"/>
  <c r="AR89" i="3" a="1"/>
  <c r="AR89" i="3" s="1"/>
  <c r="H89" i="3" s="1"/>
  <c r="AH89" i="3" s="1"/>
  <c r="AU89" i="3" a="1"/>
  <c r="AU89" i="3" s="1"/>
  <c r="G89" i="3" s="1"/>
  <c r="AK89" i="3" s="1"/>
  <c r="AT57" i="3" a="1"/>
  <c r="AT57" i="3" s="1"/>
  <c r="N57" i="3" s="1"/>
  <c r="AJ57" i="3" s="1"/>
  <c r="AU57" i="3" a="1"/>
  <c r="AU57" i="3" s="1"/>
  <c r="G57" i="3" s="1"/>
  <c r="AK57" i="3" s="1"/>
  <c r="AV57" i="3" a="1"/>
  <c r="AV57" i="3" s="1"/>
  <c r="J57" i="3" s="1"/>
  <c r="AL57" i="3" s="1"/>
  <c r="AR57" i="3" a="1"/>
  <c r="AR57" i="3" s="1"/>
  <c r="H57" i="3" s="1"/>
  <c r="AH57" i="3" s="1"/>
  <c r="AQ57" i="3" a="1"/>
  <c r="AQ57" i="3" s="1"/>
  <c r="F57" i="3" s="1"/>
  <c r="AG57" i="3" s="1"/>
  <c r="AX57" i="3" a="1"/>
  <c r="AX57" i="3" s="1"/>
  <c r="AS57" i="3" a="1"/>
  <c r="AS57" i="3" s="1"/>
  <c r="I57" i="3" s="1"/>
  <c r="AI57" i="3" s="1"/>
  <c r="AT104" i="3" a="1"/>
  <c r="AT104" i="3" s="1"/>
  <c r="N104" i="3" s="1"/>
  <c r="AJ104" i="3" s="1"/>
  <c r="AR104" i="3" a="1"/>
  <c r="AR104" i="3" s="1"/>
  <c r="H104" i="3" s="1"/>
  <c r="AH104" i="3" s="1"/>
  <c r="AX104" i="3" a="1"/>
  <c r="AX104" i="3" s="1"/>
  <c r="AS104" i="3" a="1"/>
  <c r="AS104" i="3" s="1"/>
  <c r="I104" i="3" s="1"/>
  <c r="AI104" i="3" s="1"/>
  <c r="AU104" i="3" a="1"/>
  <c r="AU104" i="3" s="1"/>
  <c r="G104" i="3" s="1"/>
  <c r="AK104" i="3" s="1"/>
  <c r="AV104" i="3" a="1"/>
  <c r="AV104" i="3" s="1"/>
  <c r="J104" i="3" s="1"/>
  <c r="AL104" i="3" s="1"/>
  <c r="AQ104" i="3" a="1"/>
  <c r="AQ104" i="3" s="1"/>
  <c r="F104" i="3" s="1"/>
  <c r="AG104" i="3" s="1"/>
  <c r="AT60" i="3" a="1"/>
  <c r="AT60" i="3" s="1"/>
  <c r="N60" i="3" s="1"/>
  <c r="AJ60" i="3" s="1"/>
  <c r="AR60" i="3" a="1"/>
  <c r="AR60" i="3" s="1"/>
  <c r="H60" i="3" s="1"/>
  <c r="AH60" i="3" s="1"/>
  <c r="AX60" i="3" a="1"/>
  <c r="AX60" i="3" s="1"/>
  <c r="AQ60" i="3" a="1"/>
  <c r="AQ60" i="3" s="1"/>
  <c r="F60" i="3" s="1"/>
  <c r="AG60" i="3" s="1"/>
  <c r="AU60" i="3" a="1"/>
  <c r="AU60" i="3" s="1"/>
  <c r="G60" i="3" s="1"/>
  <c r="AK60" i="3" s="1"/>
  <c r="AS60" i="3" a="1"/>
  <c r="AS60" i="3" s="1"/>
  <c r="I60" i="3" s="1"/>
  <c r="AI60" i="3" s="1"/>
  <c r="AV60" i="3" a="1"/>
  <c r="AV60" i="3" s="1"/>
  <c r="J60" i="3" s="1"/>
  <c r="AL60" i="3" s="1"/>
  <c r="AT12" i="3" a="1"/>
  <c r="AT12" i="3" s="1"/>
  <c r="AX12" i="3" a="1"/>
  <c r="AX12" i="3" s="1"/>
  <c r="AV12" i="3" a="1"/>
  <c r="AV12" i="3" s="1"/>
  <c r="AS12" i="3" a="1"/>
  <c r="AS12" i="3" s="1"/>
  <c r="AR12" i="3" a="1"/>
  <c r="AR12" i="3" s="1"/>
  <c r="AU12" i="3" a="1"/>
  <c r="AU12" i="3" s="1"/>
  <c r="AQ12" i="3" a="1"/>
  <c r="AQ12" i="3" s="1"/>
  <c r="AX35" i="3" a="1"/>
  <c r="AX35" i="3" s="1"/>
  <c r="AS35" i="3" a="1"/>
  <c r="AS35" i="3" s="1"/>
  <c r="AT35" i="3" a="1"/>
  <c r="AT35" i="3" s="1"/>
  <c r="AQ35" i="3" a="1"/>
  <c r="AQ35" i="3" s="1"/>
  <c r="AV35" i="3" a="1"/>
  <c r="AV35" i="3" s="1"/>
  <c r="AU35" i="3" a="1"/>
  <c r="AU35" i="3" s="1"/>
  <c r="AR35" i="3" a="1"/>
  <c r="AR35" i="3" s="1"/>
  <c r="AT41" i="3" a="1"/>
  <c r="AT41" i="3" s="1"/>
  <c r="AX41" i="3" a="1"/>
  <c r="AX41" i="3" s="1"/>
  <c r="AQ41" i="3" a="1"/>
  <c r="AQ41" i="3" s="1"/>
  <c r="AV41" i="3" a="1"/>
  <c r="AV41" i="3" s="1"/>
  <c r="AS41" i="3" a="1"/>
  <c r="AS41" i="3" s="1"/>
  <c r="AR41" i="3" a="1"/>
  <c r="AR41" i="3" s="1"/>
  <c r="AU41" i="3" a="1"/>
  <c r="AU41" i="3" s="1"/>
  <c r="AT115" i="3" a="1"/>
  <c r="AT115" i="3" s="1"/>
  <c r="N115" i="3" s="1"/>
  <c r="AJ115" i="3" s="1"/>
  <c r="AQ115" i="3" a="1"/>
  <c r="AQ115" i="3" s="1"/>
  <c r="F115" i="3" s="1"/>
  <c r="AG115" i="3" s="1"/>
  <c r="AR115" i="3" a="1"/>
  <c r="AR115" i="3" s="1"/>
  <c r="H115" i="3" s="1"/>
  <c r="AH115" i="3" s="1"/>
  <c r="AX115" i="3" a="1"/>
  <c r="AX115" i="3" s="1"/>
  <c r="AV115" i="3" a="1"/>
  <c r="AV115" i="3" s="1"/>
  <c r="J115" i="3" s="1"/>
  <c r="AL115" i="3" s="1"/>
  <c r="AS115" i="3" a="1"/>
  <c r="AS115" i="3" s="1"/>
  <c r="I115" i="3" s="1"/>
  <c r="AI115" i="3" s="1"/>
  <c r="AU115" i="3" a="1"/>
  <c r="AU115" i="3" s="1"/>
  <c r="G115" i="3" s="1"/>
  <c r="AK115" i="3" s="1"/>
  <c r="AX83" i="3" a="1"/>
  <c r="AX83" i="3" s="1"/>
  <c r="AS83" i="3" a="1"/>
  <c r="AS83" i="3" s="1"/>
  <c r="I83" i="3" s="1"/>
  <c r="AI83" i="3" s="1"/>
  <c r="AT83" i="3" a="1"/>
  <c r="AT83" i="3" s="1"/>
  <c r="N83" i="3" s="1"/>
  <c r="AJ83" i="3" s="1"/>
  <c r="AR83" i="3" a="1"/>
  <c r="AR83" i="3" s="1"/>
  <c r="H83" i="3" s="1"/>
  <c r="AH83" i="3" s="1"/>
  <c r="AV83" i="3" a="1"/>
  <c r="AV83" i="3" s="1"/>
  <c r="J83" i="3" s="1"/>
  <c r="AL83" i="3" s="1"/>
  <c r="AQ83" i="3" a="1"/>
  <c r="AQ83" i="3" s="1"/>
  <c r="F83" i="3" s="1"/>
  <c r="AG83" i="3" s="1"/>
  <c r="AU83" i="3" a="1"/>
  <c r="AU83" i="3" s="1"/>
  <c r="G83" i="3" s="1"/>
  <c r="AK83" i="3" s="1"/>
  <c r="AT51" i="3" a="1"/>
  <c r="AT51" i="3" s="1"/>
  <c r="N51" i="3" s="1"/>
  <c r="AJ51" i="3" s="1"/>
  <c r="AR51" i="3" a="1"/>
  <c r="AR51" i="3" s="1"/>
  <c r="H51" i="3" s="1"/>
  <c r="AH51" i="3" s="1"/>
  <c r="AX51" i="3" a="1"/>
  <c r="AX51" i="3" s="1"/>
  <c r="AV51" i="3" a="1"/>
  <c r="AV51" i="3" s="1"/>
  <c r="J51" i="3" s="1"/>
  <c r="AL51" i="3" s="1"/>
  <c r="AQ51" i="3" a="1"/>
  <c r="AQ51" i="3" s="1"/>
  <c r="F51" i="3" s="1"/>
  <c r="AG51" i="3" s="1"/>
  <c r="AS51" i="3" a="1"/>
  <c r="AS51" i="3" s="1"/>
  <c r="I51" i="3" s="1"/>
  <c r="AI51" i="3" s="1"/>
  <c r="AU51" i="3" a="1"/>
  <c r="AU51" i="3" s="1"/>
  <c r="G51" i="3" s="1"/>
  <c r="AK51" i="3" s="1"/>
  <c r="AT86" i="3" a="1"/>
  <c r="AT86" i="3" s="1"/>
  <c r="N86" i="3" s="1"/>
  <c r="AJ86" i="3" s="1"/>
  <c r="AX86" i="3" a="1"/>
  <c r="AX86" i="3" s="1"/>
  <c r="AU86" i="3" a="1"/>
  <c r="AU86" i="3" s="1"/>
  <c r="G86" i="3" s="1"/>
  <c r="AK86" i="3" s="1"/>
  <c r="AQ86" i="3" a="1"/>
  <c r="AQ86" i="3" s="1"/>
  <c r="F86" i="3" s="1"/>
  <c r="AG86" i="3" s="1"/>
  <c r="AV86" i="3" a="1"/>
  <c r="AV86" i="3" s="1"/>
  <c r="J86" i="3" s="1"/>
  <c r="AL86" i="3" s="1"/>
  <c r="AR86" i="3" a="1"/>
  <c r="AR86" i="3" s="1"/>
  <c r="H86" i="3" s="1"/>
  <c r="AH86" i="3" s="1"/>
  <c r="AS86" i="3" a="1"/>
  <c r="AS86" i="3" s="1"/>
  <c r="I86" i="3" s="1"/>
  <c r="AI86" i="3" s="1"/>
  <c r="AT85" i="3" a="1"/>
  <c r="AT85" i="3" s="1"/>
  <c r="N85" i="3" s="1"/>
  <c r="AJ85" i="3" s="1"/>
  <c r="AR85" i="3" a="1"/>
  <c r="AR85" i="3" s="1"/>
  <c r="H85" i="3" s="1"/>
  <c r="AH85" i="3" s="1"/>
  <c r="AX85" i="3" a="1"/>
  <c r="AX85" i="3" s="1"/>
  <c r="AQ85" i="3" a="1"/>
  <c r="AQ85" i="3" s="1"/>
  <c r="F85" i="3" s="1"/>
  <c r="AG85" i="3" s="1"/>
  <c r="AS85" i="3" a="1"/>
  <c r="AS85" i="3" s="1"/>
  <c r="I85" i="3" s="1"/>
  <c r="AI85" i="3" s="1"/>
  <c r="AU85" i="3" a="1"/>
  <c r="AU85" i="3" s="1"/>
  <c r="G85" i="3" s="1"/>
  <c r="AK85" i="3" s="1"/>
  <c r="AV85" i="3" a="1"/>
  <c r="AV85" i="3" s="1"/>
  <c r="J85" i="3" s="1"/>
  <c r="AL85" i="3" s="1"/>
  <c r="AT53" i="3" a="1"/>
  <c r="AT53" i="3" s="1"/>
  <c r="N53" i="3" s="1"/>
  <c r="AJ53" i="3" s="1"/>
  <c r="AV53" i="3" a="1"/>
  <c r="AV53" i="3" s="1"/>
  <c r="J53" i="3" s="1"/>
  <c r="AL53" i="3" s="1"/>
  <c r="AS53" i="3" a="1"/>
  <c r="AS53" i="3" s="1"/>
  <c r="I53" i="3" s="1"/>
  <c r="AI53" i="3" s="1"/>
  <c r="AU53" i="3" a="1"/>
  <c r="AU53" i="3" s="1"/>
  <c r="G53" i="3" s="1"/>
  <c r="AK53" i="3" s="1"/>
  <c r="AQ53" i="3" a="1"/>
  <c r="AQ53" i="3" s="1"/>
  <c r="F53" i="3" s="1"/>
  <c r="AG53" i="3" s="1"/>
  <c r="AX53" i="3" a="1"/>
  <c r="AX53" i="3" s="1"/>
  <c r="AR53" i="3" a="1"/>
  <c r="AR53" i="3" s="1"/>
  <c r="H53" i="3" s="1"/>
  <c r="AH53" i="3" s="1"/>
  <c r="AT92" i="3" a="1"/>
  <c r="AT92" i="3" s="1"/>
  <c r="N92" i="3" s="1"/>
  <c r="AJ92" i="3" s="1"/>
  <c r="AQ92" i="3" a="1"/>
  <c r="AQ92" i="3" s="1"/>
  <c r="F92" i="3" s="1"/>
  <c r="AG92" i="3" s="1"/>
  <c r="AV92" i="3" a="1"/>
  <c r="AV92" i="3" s="1"/>
  <c r="J92" i="3" s="1"/>
  <c r="AL92" i="3" s="1"/>
  <c r="AX92" i="3" a="1"/>
  <c r="AX92" i="3" s="1"/>
  <c r="AU92" i="3" a="1"/>
  <c r="AU92" i="3" s="1"/>
  <c r="G92" i="3" s="1"/>
  <c r="AK92" i="3" s="1"/>
  <c r="AS92" i="3" a="1"/>
  <c r="AS92" i="3" s="1"/>
  <c r="I92" i="3" s="1"/>
  <c r="AI92" i="3" s="1"/>
  <c r="AR92" i="3" a="1"/>
  <c r="AR92" i="3" s="1"/>
  <c r="H92" i="3" s="1"/>
  <c r="AH92" i="3" s="1"/>
  <c r="AT56" i="3" a="1"/>
  <c r="AT56" i="3" s="1"/>
  <c r="N56" i="3" s="1"/>
  <c r="AJ56" i="3" s="1"/>
  <c r="AX56" i="3" a="1"/>
  <c r="AX56" i="3" s="1"/>
  <c r="AU56" i="3" a="1"/>
  <c r="AU56" i="3" s="1"/>
  <c r="G56" i="3" s="1"/>
  <c r="AK56" i="3" s="1"/>
  <c r="AQ56" i="3" a="1"/>
  <c r="AQ56" i="3" s="1"/>
  <c r="F56" i="3" s="1"/>
  <c r="AG56" i="3" s="1"/>
  <c r="AR56" i="3" a="1"/>
  <c r="AR56" i="3" s="1"/>
  <c r="H56" i="3" s="1"/>
  <c r="AH56" i="3" s="1"/>
  <c r="AV56" i="3" a="1"/>
  <c r="AV56" i="3" s="1"/>
  <c r="J56" i="3" s="1"/>
  <c r="AL56" i="3" s="1"/>
  <c r="AS56" i="3" a="1"/>
  <c r="AS56" i="3" s="1"/>
  <c r="I56" i="3" s="1"/>
  <c r="AI56" i="3" s="1"/>
  <c r="AX98" i="3" a="1"/>
  <c r="AX98" i="3" s="1"/>
  <c r="AQ98" i="3" a="1"/>
  <c r="AQ98" i="3" s="1"/>
  <c r="F98" i="3" s="1"/>
  <c r="AG98" i="3" s="1"/>
  <c r="AU98" i="3" a="1"/>
  <c r="AU98" i="3" s="1"/>
  <c r="G98" i="3" s="1"/>
  <c r="AK98" i="3" s="1"/>
  <c r="AT98" i="3" a="1"/>
  <c r="AT98" i="3" s="1"/>
  <c r="N98" i="3" s="1"/>
  <c r="AJ98" i="3" s="1"/>
  <c r="AS98" i="3" a="1"/>
  <c r="AS98" i="3" s="1"/>
  <c r="I98" i="3" s="1"/>
  <c r="AI98" i="3" s="1"/>
  <c r="AV98" i="3" a="1"/>
  <c r="AV98" i="3" s="1"/>
  <c r="J98" i="3" s="1"/>
  <c r="AL98" i="3" s="1"/>
  <c r="AR98" i="3" a="1"/>
  <c r="AR98" i="3" s="1"/>
  <c r="H98" i="3" s="1"/>
  <c r="AH98" i="3" s="1"/>
  <c r="AT120" i="3" a="1"/>
  <c r="AT120" i="3" s="1"/>
  <c r="N120" i="3" s="1"/>
  <c r="AJ120" i="3" s="1"/>
  <c r="AX120" i="3" a="1"/>
  <c r="AX120" i="3" s="1"/>
  <c r="AU120" i="3" a="1"/>
  <c r="AU120" i="3" s="1"/>
  <c r="G120" i="3" s="1"/>
  <c r="AK120" i="3" s="1"/>
  <c r="AV120" i="3" a="1"/>
  <c r="AV120" i="3" s="1"/>
  <c r="J120" i="3" s="1"/>
  <c r="AL120" i="3" s="1"/>
  <c r="AS120" i="3" a="1"/>
  <c r="AS120" i="3" s="1"/>
  <c r="I120" i="3" s="1"/>
  <c r="AI120" i="3" s="1"/>
  <c r="AQ120" i="3" a="1"/>
  <c r="AQ120" i="3" s="1"/>
  <c r="F120" i="3" s="1"/>
  <c r="AG120" i="3" s="1"/>
  <c r="AR120" i="3" a="1"/>
  <c r="AR120" i="3" s="1"/>
  <c r="H120" i="3" s="1"/>
  <c r="AH120" i="3" s="1"/>
  <c r="AT13" i="3" a="1"/>
  <c r="AT13" i="3" s="1"/>
  <c r="AS13" i="3" a="1"/>
  <c r="AS13" i="3" s="1"/>
  <c r="AQ13" i="3" a="1"/>
  <c r="AQ13" i="3" s="1"/>
  <c r="F13" i="3" s="1"/>
  <c r="AX13" i="3" a="1"/>
  <c r="AX13" i="3" s="1"/>
  <c r="AR13" i="3" a="1"/>
  <c r="AR13" i="3" s="1"/>
  <c r="AV13" i="3" a="1"/>
  <c r="AV13" i="3" s="1"/>
  <c r="AU13" i="3" a="1"/>
  <c r="AU13" i="3" s="1"/>
  <c r="AT21" i="3" a="1"/>
  <c r="AT21" i="3" s="1"/>
  <c r="AS21" i="3" a="1"/>
  <c r="AS21" i="3" s="1"/>
  <c r="AQ21" i="3" a="1"/>
  <c r="AQ21" i="3" s="1"/>
  <c r="AV21" i="3" a="1"/>
  <c r="AV21" i="3" s="1"/>
  <c r="AX21" i="3" a="1"/>
  <c r="AX21" i="3" s="1"/>
  <c r="AR21" i="3" a="1"/>
  <c r="AR21" i="3" s="1"/>
  <c r="AU21" i="3" a="1"/>
  <c r="AU21" i="3" s="1"/>
  <c r="AQ20" i="3" a="1"/>
  <c r="AQ20" i="3" s="1"/>
  <c r="AU20" i="3" a="1"/>
  <c r="AU20" i="3" s="1"/>
  <c r="AX20" i="3" a="1"/>
  <c r="AX20" i="3" s="1"/>
  <c r="AT20" i="3" a="1"/>
  <c r="AT20" i="3" s="1"/>
  <c r="AS20" i="3" a="1"/>
  <c r="AS20" i="3" s="1"/>
  <c r="AV20" i="3" a="1"/>
  <c r="AV20" i="3" s="1"/>
  <c r="AR20" i="3" a="1"/>
  <c r="AR20" i="3" s="1"/>
  <c r="AT32" i="3" a="1"/>
  <c r="AT32" i="3" s="1"/>
  <c r="AQ32" i="3" a="1"/>
  <c r="AQ32" i="3" s="1"/>
  <c r="AU32" i="3" a="1"/>
  <c r="AU32" i="3" s="1"/>
  <c r="AS32" i="3" a="1"/>
  <c r="AS32" i="3" s="1"/>
  <c r="AV32" i="3" a="1"/>
  <c r="AV32" i="3" s="1"/>
  <c r="AR32" i="3" a="1"/>
  <c r="AR32" i="3" s="1"/>
  <c r="AX32" i="3" a="1"/>
  <c r="AX32" i="3" s="1"/>
  <c r="AT111" i="3" a="1"/>
  <c r="AT111" i="3" s="1"/>
  <c r="N111" i="3" s="1"/>
  <c r="AJ111" i="3" s="1"/>
  <c r="AR111" i="3" a="1"/>
  <c r="AR111" i="3" s="1"/>
  <c r="H111" i="3" s="1"/>
  <c r="AH111" i="3" s="1"/>
  <c r="AU111" i="3" a="1"/>
  <c r="AU111" i="3" s="1"/>
  <c r="G111" i="3" s="1"/>
  <c r="AK111" i="3" s="1"/>
  <c r="AV111" i="3" a="1"/>
  <c r="AV111" i="3" s="1"/>
  <c r="J111" i="3" s="1"/>
  <c r="AL111" i="3" s="1"/>
  <c r="AX111" i="3" a="1"/>
  <c r="AX111" i="3" s="1"/>
  <c r="AS111" i="3" a="1"/>
  <c r="AS111" i="3" s="1"/>
  <c r="I111" i="3" s="1"/>
  <c r="AI111" i="3" s="1"/>
  <c r="AQ111" i="3" a="1"/>
  <c r="AQ111" i="3" s="1"/>
  <c r="F111" i="3" s="1"/>
  <c r="AG111" i="3" s="1"/>
  <c r="AT79" i="3" a="1"/>
  <c r="AT79" i="3" s="1"/>
  <c r="N79" i="3" s="1"/>
  <c r="AJ79" i="3" s="1"/>
  <c r="AQ79" i="3" a="1"/>
  <c r="AQ79" i="3" s="1"/>
  <c r="F79" i="3" s="1"/>
  <c r="AG79" i="3" s="1"/>
  <c r="AX79" i="3" a="1"/>
  <c r="AX79" i="3" s="1"/>
  <c r="AV79" i="3" a="1"/>
  <c r="AV79" i="3" s="1"/>
  <c r="J79" i="3" s="1"/>
  <c r="AL79" i="3" s="1"/>
  <c r="AS79" i="3" a="1"/>
  <c r="AS79" i="3" s="1"/>
  <c r="I79" i="3" s="1"/>
  <c r="AI79" i="3" s="1"/>
  <c r="AR79" i="3" a="1"/>
  <c r="AR79" i="3" s="1"/>
  <c r="H79" i="3" s="1"/>
  <c r="AH79" i="3" s="1"/>
  <c r="AU79" i="3" a="1"/>
  <c r="AU79" i="3" s="1"/>
  <c r="G79" i="3" s="1"/>
  <c r="AK79" i="3" s="1"/>
  <c r="AQ47" i="3" a="1"/>
  <c r="AQ47" i="3" s="1"/>
  <c r="F47" i="3" s="1"/>
  <c r="AG47" i="3" s="1"/>
  <c r="AT47" i="3" a="1"/>
  <c r="AT47" i="3" s="1"/>
  <c r="N47" i="3" s="1"/>
  <c r="AJ47" i="3" s="1"/>
  <c r="AS47" i="3" a="1"/>
  <c r="AS47" i="3" s="1"/>
  <c r="I47" i="3" s="1"/>
  <c r="AI47" i="3" s="1"/>
  <c r="AR47" i="3" a="1"/>
  <c r="AR47" i="3" s="1"/>
  <c r="H47" i="3" s="1"/>
  <c r="AH47" i="3" s="1"/>
  <c r="AX47" i="3" a="1"/>
  <c r="AX47" i="3" s="1"/>
  <c r="AU47" i="3" a="1"/>
  <c r="AU47" i="3" s="1"/>
  <c r="G47" i="3" s="1"/>
  <c r="AK47" i="3" s="1"/>
  <c r="AV47" i="3" a="1"/>
  <c r="AV47" i="3" s="1"/>
  <c r="J47" i="3" s="1"/>
  <c r="AL47" i="3" s="1"/>
  <c r="AT110" i="3" a="1"/>
  <c r="AT110" i="3" s="1"/>
  <c r="N110" i="3" s="1"/>
  <c r="AJ110" i="3" s="1"/>
  <c r="AS110" i="3" a="1"/>
  <c r="AS110" i="3" s="1"/>
  <c r="I110" i="3" s="1"/>
  <c r="AI110" i="3" s="1"/>
  <c r="AV110" i="3" a="1"/>
  <c r="AV110" i="3" s="1"/>
  <c r="J110" i="3" s="1"/>
  <c r="AL110" i="3" s="1"/>
  <c r="AR110" i="3" a="1"/>
  <c r="AR110" i="3" s="1"/>
  <c r="H110" i="3" s="1"/>
  <c r="AH110" i="3" s="1"/>
  <c r="AX110" i="3" a="1"/>
  <c r="AX110" i="3" s="1"/>
  <c r="AU110" i="3" a="1"/>
  <c r="AU110" i="3" s="1"/>
  <c r="G110" i="3" s="1"/>
  <c r="AK110" i="3" s="1"/>
  <c r="AQ110" i="3" a="1"/>
  <c r="AQ110" i="3" s="1"/>
  <c r="F110" i="3" s="1"/>
  <c r="AG110" i="3" s="1"/>
  <c r="AQ74" i="3" a="1"/>
  <c r="AQ74" i="3" s="1"/>
  <c r="F74" i="3" s="1"/>
  <c r="AG74" i="3" s="1"/>
  <c r="AT74" i="3" a="1"/>
  <c r="AT74" i="3" s="1"/>
  <c r="N74" i="3" s="1"/>
  <c r="AJ74" i="3" s="1"/>
  <c r="AR74" i="3" a="1"/>
  <c r="AR74" i="3" s="1"/>
  <c r="H74" i="3" s="1"/>
  <c r="AH74" i="3" s="1"/>
  <c r="AU74" i="3" a="1"/>
  <c r="AU74" i="3" s="1"/>
  <c r="G74" i="3" s="1"/>
  <c r="AK74" i="3" s="1"/>
  <c r="AX74" i="3" a="1"/>
  <c r="AX74" i="3" s="1"/>
  <c r="AS74" i="3" a="1"/>
  <c r="AS74" i="3" s="1"/>
  <c r="I74" i="3" s="1"/>
  <c r="AI74" i="3" s="1"/>
  <c r="AV74" i="3" a="1"/>
  <c r="AV74" i="3" s="1"/>
  <c r="J74" i="3" s="1"/>
  <c r="AL74" i="3" s="1"/>
  <c r="AQ81" i="3" a="1"/>
  <c r="AQ81" i="3" s="1"/>
  <c r="F81" i="3" s="1"/>
  <c r="AG81" i="3" s="1"/>
  <c r="AX81" i="3" a="1"/>
  <c r="AX81" i="3" s="1"/>
  <c r="AT81" i="3" a="1"/>
  <c r="AT81" i="3" s="1"/>
  <c r="N81" i="3" s="1"/>
  <c r="AJ81" i="3" s="1"/>
  <c r="AU81" i="3" a="1"/>
  <c r="AU81" i="3" s="1"/>
  <c r="G81" i="3" s="1"/>
  <c r="AK81" i="3" s="1"/>
  <c r="AS81" i="3" a="1"/>
  <c r="AS81" i="3" s="1"/>
  <c r="I81" i="3" s="1"/>
  <c r="AI81" i="3" s="1"/>
  <c r="AV81" i="3" a="1"/>
  <c r="AV81" i="3" s="1"/>
  <c r="J81" i="3" s="1"/>
  <c r="AL81" i="3" s="1"/>
  <c r="AR81" i="3" a="1"/>
  <c r="AR81" i="3" s="1"/>
  <c r="H81" i="3" s="1"/>
  <c r="AH81" i="3" s="1"/>
  <c r="AX49" i="3" a="1"/>
  <c r="AX49" i="3" s="1"/>
  <c r="AT49" i="3" a="1"/>
  <c r="AT49" i="3" s="1"/>
  <c r="N49" i="3" s="1"/>
  <c r="AJ49" i="3" s="1"/>
  <c r="AS49" i="3" a="1"/>
  <c r="AS49" i="3" s="1"/>
  <c r="I49" i="3" s="1"/>
  <c r="AI49" i="3" s="1"/>
  <c r="AU49" i="3" a="1"/>
  <c r="AU49" i="3" s="1"/>
  <c r="G49" i="3" s="1"/>
  <c r="AK49" i="3" s="1"/>
  <c r="AQ49" i="3" a="1"/>
  <c r="AQ49" i="3" s="1"/>
  <c r="F49" i="3" s="1"/>
  <c r="AG49" i="3" s="1"/>
  <c r="AR49" i="3" a="1"/>
  <c r="AR49" i="3" s="1"/>
  <c r="H49" i="3" s="1"/>
  <c r="AH49" i="3" s="1"/>
  <c r="AV49" i="3" a="1"/>
  <c r="AV49" i="3" s="1"/>
  <c r="J49" i="3" s="1"/>
  <c r="AL49" i="3" s="1"/>
  <c r="AT102" i="3" a="1"/>
  <c r="AT102" i="3" s="1"/>
  <c r="N102" i="3" s="1"/>
  <c r="AJ102" i="3" s="1"/>
  <c r="AQ102" i="3" a="1"/>
  <c r="AQ102" i="3" s="1"/>
  <c r="F102" i="3" s="1"/>
  <c r="AG102" i="3" s="1"/>
  <c r="AX102" i="3" a="1"/>
  <c r="AX102" i="3" s="1"/>
  <c r="AS102" i="3" a="1"/>
  <c r="AS102" i="3" s="1"/>
  <c r="I102" i="3" s="1"/>
  <c r="AI102" i="3" s="1"/>
  <c r="AU102" i="3" a="1"/>
  <c r="AU102" i="3" s="1"/>
  <c r="G102" i="3" s="1"/>
  <c r="AK102" i="3" s="1"/>
  <c r="AV102" i="3" a="1"/>
  <c r="AV102" i="3" s="1"/>
  <c r="J102" i="3" s="1"/>
  <c r="AL102" i="3" s="1"/>
  <c r="AR102" i="3" a="1"/>
  <c r="AR102" i="3" s="1"/>
  <c r="H102" i="3" s="1"/>
  <c r="AH102" i="3" s="1"/>
  <c r="AX84" i="3" a="1"/>
  <c r="AX84" i="3" s="1"/>
  <c r="AT84" i="3" a="1"/>
  <c r="AT84" i="3" s="1"/>
  <c r="N84" i="3" s="1"/>
  <c r="AJ84" i="3" s="1"/>
  <c r="AS84" i="3" a="1"/>
  <c r="AS84" i="3" s="1"/>
  <c r="I84" i="3" s="1"/>
  <c r="AI84" i="3" s="1"/>
  <c r="AU84" i="3" a="1"/>
  <c r="AU84" i="3" s="1"/>
  <c r="G84" i="3" s="1"/>
  <c r="AK84" i="3" s="1"/>
  <c r="AV84" i="3" a="1"/>
  <c r="AV84" i="3" s="1"/>
  <c r="J84" i="3" s="1"/>
  <c r="AL84" i="3" s="1"/>
  <c r="AR84" i="3" a="1"/>
  <c r="AR84" i="3" s="1"/>
  <c r="H84" i="3" s="1"/>
  <c r="AH84" i="3" s="1"/>
  <c r="AQ84" i="3" a="1"/>
  <c r="AQ84" i="3" s="1"/>
  <c r="F84" i="3" s="1"/>
  <c r="AG84" i="3" s="1"/>
  <c r="AQ52" i="3" a="1"/>
  <c r="AQ52" i="3" s="1"/>
  <c r="F52" i="3" s="1"/>
  <c r="AG52" i="3" s="1"/>
  <c r="AV52" i="3" a="1"/>
  <c r="AV52" i="3" s="1"/>
  <c r="J52" i="3" s="1"/>
  <c r="AL52" i="3" s="1"/>
  <c r="AT52" i="3" a="1"/>
  <c r="AT52" i="3" s="1"/>
  <c r="N52" i="3" s="1"/>
  <c r="AJ52" i="3" s="1"/>
  <c r="AR52" i="3" a="1"/>
  <c r="AR52" i="3" s="1"/>
  <c r="H52" i="3" s="1"/>
  <c r="AH52" i="3" s="1"/>
  <c r="AU52" i="3" a="1"/>
  <c r="AU52" i="3" s="1"/>
  <c r="G52" i="3" s="1"/>
  <c r="AK52" i="3" s="1"/>
  <c r="AX52" i="3" a="1"/>
  <c r="AX52" i="3" s="1"/>
  <c r="AS52" i="3" a="1"/>
  <c r="AS52" i="3" s="1"/>
  <c r="I52" i="3" s="1"/>
  <c r="AI52" i="3" s="1"/>
  <c r="AX66" i="3" a="1"/>
  <c r="AX66" i="3" s="1"/>
  <c r="AQ66" i="3" a="1"/>
  <c r="AQ66" i="3" s="1"/>
  <c r="F66" i="3" s="1"/>
  <c r="AG66" i="3" s="1"/>
  <c r="AS66" i="3" a="1"/>
  <c r="AS66" i="3" s="1"/>
  <c r="I66" i="3" s="1"/>
  <c r="AI66" i="3" s="1"/>
  <c r="AU66" i="3" a="1"/>
  <c r="AU66" i="3" s="1"/>
  <c r="G66" i="3" s="1"/>
  <c r="AK66" i="3" s="1"/>
  <c r="AR66" i="3" a="1"/>
  <c r="AR66" i="3" s="1"/>
  <c r="H66" i="3" s="1"/>
  <c r="AH66" i="3" s="1"/>
  <c r="AT66" i="3" a="1"/>
  <c r="AT66" i="3" s="1"/>
  <c r="N66" i="3" s="1"/>
  <c r="AJ66" i="3" s="1"/>
  <c r="AV66" i="3" a="1"/>
  <c r="AV66" i="3" s="1"/>
  <c r="J66" i="3" s="1"/>
  <c r="AL66" i="3" s="1"/>
  <c r="AX112" i="3" a="1"/>
  <c r="AX112" i="3" s="1"/>
  <c r="AT112" i="3" a="1"/>
  <c r="AT112" i="3" s="1"/>
  <c r="N112" i="3" s="1"/>
  <c r="AJ112" i="3" s="1"/>
  <c r="AS112" i="3" a="1"/>
  <c r="AS112" i="3" s="1"/>
  <c r="I112" i="3" s="1"/>
  <c r="AI112" i="3" s="1"/>
  <c r="AQ112" i="3" a="1"/>
  <c r="AQ112" i="3" s="1"/>
  <c r="F112" i="3" s="1"/>
  <c r="AG112" i="3" s="1"/>
  <c r="AU112" i="3" a="1"/>
  <c r="AU112" i="3" s="1"/>
  <c r="G112" i="3" s="1"/>
  <c r="AK112" i="3" s="1"/>
  <c r="AR112" i="3" a="1"/>
  <c r="AR112" i="3" s="1"/>
  <c r="H112" i="3" s="1"/>
  <c r="AH112" i="3" s="1"/>
  <c r="AV112" i="3" a="1"/>
  <c r="AV112" i="3" s="1"/>
  <c r="J112" i="3" s="1"/>
  <c r="AL112" i="3" s="1"/>
  <c r="AT25" i="3" a="1"/>
  <c r="AT25" i="3" s="1"/>
  <c r="AV25" i="3" a="1"/>
  <c r="AV25" i="3" s="1"/>
  <c r="AS25" i="3" a="1"/>
  <c r="AS25" i="3" s="1"/>
  <c r="AU25" i="3" a="1"/>
  <c r="AU25" i="3" s="1"/>
  <c r="AR25" i="3" a="1"/>
  <c r="AR25" i="3" s="1"/>
  <c r="AX25" i="3" a="1"/>
  <c r="AX25" i="3" s="1"/>
  <c r="AQ25" i="3" a="1"/>
  <c r="AQ25" i="3" s="1"/>
  <c r="AT37" i="3" a="1"/>
  <c r="AT37" i="3" s="1"/>
  <c r="AX37" i="3" a="1"/>
  <c r="AX37" i="3" s="1"/>
  <c r="AQ37" i="3" a="1"/>
  <c r="AQ37" i="3" s="1"/>
  <c r="AS37" i="3" a="1"/>
  <c r="AS37" i="3" s="1"/>
  <c r="AR37" i="3" a="1"/>
  <c r="AR37" i="3" s="1"/>
  <c r="AV37" i="3" a="1"/>
  <c r="AV37" i="3" s="1"/>
  <c r="AU37" i="3" a="1"/>
  <c r="AU37" i="3" s="1"/>
  <c r="AX39" i="3" a="1"/>
  <c r="AX39" i="3" s="1"/>
  <c r="AT39" i="3" a="1"/>
  <c r="AT39" i="3" s="1"/>
  <c r="AR39" i="3" a="1"/>
  <c r="AR39" i="3" s="1"/>
  <c r="AU39" i="3" a="1"/>
  <c r="AU39" i="3" s="1"/>
  <c r="AS39" i="3" a="1"/>
  <c r="AS39" i="3" s="1"/>
  <c r="AQ39" i="3" a="1"/>
  <c r="AQ39" i="3" s="1"/>
  <c r="AV39" i="3" a="1"/>
  <c r="AV39" i="3" s="1"/>
  <c r="AX107" i="3" a="1"/>
  <c r="AX107" i="3" s="1"/>
  <c r="AT107" i="3" a="1"/>
  <c r="AT107" i="3" s="1"/>
  <c r="N107" i="3" s="1"/>
  <c r="AJ107" i="3" s="1"/>
  <c r="AR107" i="3" a="1"/>
  <c r="AR107" i="3" s="1"/>
  <c r="H107" i="3" s="1"/>
  <c r="AH107" i="3" s="1"/>
  <c r="AQ107" i="3" a="1"/>
  <c r="AQ107" i="3" s="1"/>
  <c r="F107" i="3" s="1"/>
  <c r="AG107" i="3" s="1"/>
  <c r="AS107" i="3" a="1"/>
  <c r="AS107" i="3" s="1"/>
  <c r="I107" i="3" s="1"/>
  <c r="AI107" i="3" s="1"/>
  <c r="AU107" i="3" a="1"/>
  <c r="AU107" i="3" s="1"/>
  <c r="G107" i="3" s="1"/>
  <c r="AK107" i="3" s="1"/>
  <c r="AV107" i="3" a="1"/>
  <c r="AV107" i="3" s="1"/>
  <c r="J107" i="3" s="1"/>
  <c r="AL107" i="3" s="1"/>
  <c r="AS75" i="3" a="1"/>
  <c r="AS75" i="3" s="1"/>
  <c r="I75" i="3" s="1"/>
  <c r="AI75" i="3" s="1"/>
  <c r="AQ75" i="3" a="1"/>
  <c r="AQ75" i="3" s="1"/>
  <c r="F75" i="3" s="1"/>
  <c r="AG75" i="3" s="1"/>
  <c r="AT75" i="3" a="1"/>
  <c r="AT75" i="3" s="1"/>
  <c r="N75" i="3" s="1"/>
  <c r="AJ75" i="3" s="1"/>
  <c r="AR75" i="3" a="1"/>
  <c r="AR75" i="3" s="1"/>
  <c r="H75" i="3" s="1"/>
  <c r="AH75" i="3" s="1"/>
  <c r="AU75" i="3" a="1"/>
  <c r="AU75" i="3" s="1"/>
  <c r="G75" i="3" s="1"/>
  <c r="AK75" i="3" s="1"/>
  <c r="AX75" i="3" a="1"/>
  <c r="AX75" i="3" s="1"/>
  <c r="AV75" i="3" a="1"/>
  <c r="AV75" i="3" s="1"/>
  <c r="J75" i="3" s="1"/>
  <c r="AL75" i="3" s="1"/>
  <c r="AS43" i="3" a="1"/>
  <c r="AS43" i="3" s="1"/>
  <c r="I43" i="3" s="1"/>
  <c r="AI43" i="3" s="1"/>
  <c r="AU43" i="3" a="1"/>
  <c r="AU43" i="3" s="1"/>
  <c r="G43" i="3" s="1"/>
  <c r="AK43" i="3" s="1"/>
  <c r="AT43" i="3" a="1"/>
  <c r="AT43" i="3" s="1"/>
  <c r="N43" i="3" s="1"/>
  <c r="AJ43" i="3" s="1"/>
  <c r="AV43" i="3" a="1"/>
  <c r="AV43" i="3" s="1"/>
  <c r="J43" i="3" s="1"/>
  <c r="AL43" i="3" s="1"/>
  <c r="AQ43" i="3" a="1"/>
  <c r="AQ43" i="3" s="1"/>
  <c r="F43" i="3" s="1"/>
  <c r="AG43" i="3" s="1"/>
  <c r="AX43" i="3" a="1"/>
  <c r="AX43" i="3" s="1"/>
  <c r="AR43" i="3" a="1"/>
  <c r="AR43" i="3" s="1"/>
  <c r="H43" i="3" s="1"/>
  <c r="AH43" i="3" s="1"/>
  <c r="AT78" i="3" a="1"/>
  <c r="AT78" i="3" s="1"/>
  <c r="N78" i="3" s="1"/>
  <c r="AJ78" i="3" s="1"/>
  <c r="AX78" i="3" a="1"/>
  <c r="AX78" i="3" s="1"/>
  <c r="AR78" i="3" a="1"/>
  <c r="AR78" i="3" s="1"/>
  <c r="H78" i="3" s="1"/>
  <c r="AH78" i="3" s="1"/>
  <c r="AV78" i="3" a="1"/>
  <c r="AV78" i="3" s="1"/>
  <c r="J78" i="3" s="1"/>
  <c r="AL78" i="3" s="1"/>
  <c r="AQ78" i="3" a="1"/>
  <c r="AQ78" i="3" s="1"/>
  <c r="F78" i="3" s="1"/>
  <c r="AG78" i="3" s="1"/>
  <c r="AU78" i="3" a="1"/>
  <c r="AU78" i="3" s="1"/>
  <c r="G78" i="3" s="1"/>
  <c r="AK78" i="3" s="1"/>
  <c r="AS78" i="3" a="1"/>
  <c r="AS78" i="3" s="1"/>
  <c r="I78" i="3" s="1"/>
  <c r="AI78" i="3" s="1"/>
  <c r="AR118" i="3" a="1"/>
  <c r="AR118" i="3" s="1"/>
  <c r="H118" i="3" s="1"/>
  <c r="AH118" i="3" s="1"/>
  <c r="AU118" i="3" a="1"/>
  <c r="AU118" i="3" s="1"/>
  <c r="G118" i="3" s="1"/>
  <c r="AK118" i="3" s="1"/>
  <c r="AT118" i="3" a="1"/>
  <c r="AT118" i="3" s="1"/>
  <c r="N118" i="3" s="1"/>
  <c r="AJ118" i="3" s="1"/>
  <c r="AS118" i="3" a="1"/>
  <c r="AS118" i="3" s="1"/>
  <c r="I118" i="3" s="1"/>
  <c r="AI118" i="3" s="1"/>
  <c r="AQ118" i="3" a="1"/>
  <c r="AQ118" i="3" s="1"/>
  <c r="F118" i="3" s="1"/>
  <c r="AG118" i="3" s="1"/>
  <c r="AV118" i="3" a="1"/>
  <c r="AV118" i="3" s="1"/>
  <c r="J118" i="3" s="1"/>
  <c r="AL118" i="3" s="1"/>
  <c r="AX118" i="3" a="1"/>
  <c r="AX118" i="3" s="1"/>
  <c r="AR121" i="3" a="1"/>
  <c r="AR121" i="3" s="1"/>
  <c r="H121" i="3" s="1"/>
  <c r="AH121" i="3" s="1"/>
  <c r="AT121" i="3" a="1"/>
  <c r="AT121" i="3" s="1"/>
  <c r="N121" i="3" s="1"/>
  <c r="AJ121" i="3" s="1"/>
  <c r="AQ121" i="3" a="1"/>
  <c r="AQ121" i="3" s="1"/>
  <c r="F121" i="3" s="1"/>
  <c r="AG121" i="3" s="1"/>
  <c r="AV121" i="3" a="1"/>
  <c r="AV121" i="3" s="1"/>
  <c r="J121" i="3" s="1"/>
  <c r="AL121" i="3" s="1"/>
  <c r="AS121" i="3" a="1"/>
  <c r="AS121" i="3" s="1"/>
  <c r="I121" i="3" s="1"/>
  <c r="AI121" i="3" s="1"/>
  <c r="AU121" i="3" a="1"/>
  <c r="AU121" i="3" s="1"/>
  <c r="G121" i="3" s="1"/>
  <c r="AK121" i="3" s="1"/>
  <c r="AX121" i="3" a="1"/>
  <c r="AX121" i="3" s="1"/>
  <c r="AT77" i="3" a="1"/>
  <c r="AT77" i="3" s="1"/>
  <c r="N77" i="3" s="1"/>
  <c r="AJ77" i="3" s="1"/>
  <c r="AV77" i="3" a="1"/>
  <c r="AV77" i="3" s="1"/>
  <c r="J77" i="3" s="1"/>
  <c r="AL77" i="3" s="1"/>
  <c r="AS77" i="3" a="1"/>
  <c r="AS77" i="3" s="1"/>
  <c r="I77" i="3" s="1"/>
  <c r="AI77" i="3" s="1"/>
  <c r="AU77" i="3" a="1"/>
  <c r="AU77" i="3" s="1"/>
  <c r="G77" i="3" s="1"/>
  <c r="AK77" i="3" s="1"/>
  <c r="AR77" i="3" a="1"/>
  <c r="AR77" i="3" s="1"/>
  <c r="H77" i="3" s="1"/>
  <c r="AH77" i="3" s="1"/>
  <c r="AX77" i="3" a="1"/>
  <c r="AX77" i="3" s="1"/>
  <c r="AQ77" i="3" a="1"/>
  <c r="AQ77" i="3" s="1"/>
  <c r="F77" i="3" s="1"/>
  <c r="AG77" i="3" s="1"/>
  <c r="AQ45" i="3" a="1"/>
  <c r="AQ45" i="3" s="1"/>
  <c r="F45" i="3" s="1"/>
  <c r="AG45" i="3" s="1"/>
  <c r="AR45" i="3" a="1"/>
  <c r="AR45" i="3" s="1"/>
  <c r="H45" i="3" s="1"/>
  <c r="AH45" i="3" s="1"/>
  <c r="AU45" i="3" a="1"/>
  <c r="AU45" i="3" s="1"/>
  <c r="G45" i="3" s="1"/>
  <c r="AK45" i="3" s="1"/>
  <c r="AT45" i="3" a="1"/>
  <c r="AT45" i="3" s="1"/>
  <c r="N45" i="3" s="1"/>
  <c r="AJ45" i="3" s="1"/>
  <c r="AX45" i="3" a="1"/>
  <c r="AX45" i="3" s="1"/>
  <c r="AS45" i="3" a="1"/>
  <c r="AS45" i="3" s="1"/>
  <c r="I45" i="3" s="1"/>
  <c r="AI45" i="3" s="1"/>
  <c r="AV45" i="3" a="1"/>
  <c r="AV45" i="3" s="1"/>
  <c r="J45" i="3" s="1"/>
  <c r="AL45" i="3" s="1"/>
  <c r="AU58" i="3" a="1"/>
  <c r="AU58" i="3" s="1"/>
  <c r="G58" i="3" s="1"/>
  <c r="AK58" i="3" s="1"/>
  <c r="AT58" i="3" a="1"/>
  <c r="AT58" i="3" s="1"/>
  <c r="N58" i="3" s="1"/>
  <c r="AJ58" i="3" s="1"/>
  <c r="AX58" i="3" a="1"/>
  <c r="AX58" i="3" s="1"/>
  <c r="AQ58" i="3" a="1"/>
  <c r="AQ58" i="3" s="1"/>
  <c r="F58" i="3" s="1"/>
  <c r="AG58" i="3" s="1"/>
  <c r="AS58" i="3" a="1"/>
  <c r="AS58" i="3" s="1"/>
  <c r="I58" i="3" s="1"/>
  <c r="AI58" i="3" s="1"/>
  <c r="AR58" i="3" a="1"/>
  <c r="AR58" i="3" s="1"/>
  <c r="H58" i="3" s="1"/>
  <c r="AH58" i="3" s="1"/>
  <c r="AV58" i="3" a="1"/>
  <c r="AV58" i="3" s="1"/>
  <c r="J58" i="3" s="1"/>
  <c r="AL58" i="3" s="1"/>
  <c r="AT80" i="3" a="1"/>
  <c r="AT80" i="3" s="1"/>
  <c r="N80" i="3" s="1"/>
  <c r="AJ80" i="3" s="1"/>
  <c r="AU80" i="3" a="1"/>
  <c r="AU80" i="3" s="1"/>
  <c r="G80" i="3" s="1"/>
  <c r="AK80" i="3" s="1"/>
  <c r="AR80" i="3" a="1"/>
  <c r="AR80" i="3" s="1"/>
  <c r="H80" i="3" s="1"/>
  <c r="AH80" i="3" s="1"/>
  <c r="AV80" i="3" a="1"/>
  <c r="AV80" i="3" s="1"/>
  <c r="J80" i="3" s="1"/>
  <c r="AL80" i="3" s="1"/>
  <c r="AX80" i="3" a="1"/>
  <c r="AX80" i="3" s="1"/>
  <c r="AQ80" i="3" a="1"/>
  <c r="AQ80" i="3" s="1"/>
  <c r="F80" i="3" s="1"/>
  <c r="AG80" i="3" s="1"/>
  <c r="AS80" i="3" a="1"/>
  <c r="AS80" i="3" s="1"/>
  <c r="I80" i="3" s="1"/>
  <c r="AI80" i="3" s="1"/>
  <c r="AT48" i="3" a="1"/>
  <c r="AT48" i="3" s="1"/>
  <c r="N48" i="3" s="1"/>
  <c r="AJ48" i="3" s="1"/>
  <c r="AR48" i="3" a="1"/>
  <c r="AR48" i="3" s="1"/>
  <c r="H48" i="3" s="1"/>
  <c r="AH48" i="3" s="1"/>
  <c r="AX48" i="3" a="1"/>
  <c r="AX48" i="3" s="1"/>
  <c r="AS48" i="3" a="1"/>
  <c r="AS48" i="3" s="1"/>
  <c r="I48" i="3" s="1"/>
  <c r="AI48" i="3" s="1"/>
  <c r="AV48" i="3" a="1"/>
  <c r="AV48" i="3" s="1"/>
  <c r="J48" i="3" s="1"/>
  <c r="AL48" i="3" s="1"/>
  <c r="AQ48" i="3" a="1"/>
  <c r="AQ48" i="3" s="1"/>
  <c r="F48" i="3" s="1"/>
  <c r="AG48" i="3" s="1"/>
  <c r="AU48" i="3" a="1"/>
  <c r="AU48" i="3" s="1"/>
  <c r="G48" i="3" s="1"/>
  <c r="AK48" i="3" s="1"/>
  <c r="AX117" i="3" a="1"/>
  <c r="AX117" i="3" s="1"/>
  <c r="AT117" i="3" a="1"/>
  <c r="AT117" i="3" s="1"/>
  <c r="N117" i="3" s="1"/>
  <c r="AJ117" i="3" s="1"/>
  <c r="AS117" i="3" a="1"/>
  <c r="AS117" i="3" s="1"/>
  <c r="I117" i="3" s="1"/>
  <c r="AI117" i="3" s="1"/>
  <c r="AQ117" i="3" a="1"/>
  <c r="AQ117" i="3" s="1"/>
  <c r="F117" i="3" s="1"/>
  <c r="AG117" i="3" s="1"/>
  <c r="AV117" i="3" a="1"/>
  <c r="AV117" i="3" s="1"/>
  <c r="J117" i="3" s="1"/>
  <c r="AL117" i="3" s="1"/>
  <c r="AU117" i="3" a="1"/>
  <c r="AU117" i="3" s="1"/>
  <c r="G117" i="3" s="1"/>
  <c r="AK117" i="3" s="1"/>
  <c r="AR117" i="3" a="1"/>
  <c r="AR117" i="3" s="1"/>
  <c r="H117" i="3" s="1"/>
  <c r="AH117" i="3" s="1"/>
  <c r="AX108" i="3" a="1"/>
  <c r="AX108" i="3" s="1"/>
  <c r="AQ108" i="3" a="1"/>
  <c r="AQ108" i="3" s="1"/>
  <c r="F108" i="3" s="1"/>
  <c r="AG108" i="3" s="1"/>
  <c r="AR108" i="3" a="1"/>
  <c r="AR108" i="3" s="1"/>
  <c r="H108" i="3" s="1"/>
  <c r="AH108" i="3" s="1"/>
  <c r="AS108" i="3" a="1"/>
  <c r="AS108" i="3" s="1"/>
  <c r="I108" i="3" s="1"/>
  <c r="AI108" i="3" s="1"/>
  <c r="AU108" i="3" a="1"/>
  <c r="AU108" i="3" s="1"/>
  <c r="G108" i="3" s="1"/>
  <c r="AK108" i="3" s="1"/>
  <c r="AV108" i="3" a="1"/>
  <c r="AV108" i="3" s="1"/>
  <c r="J108" i="3" s="1"/>
  <c r="AL108" i="3" s="1"/>
  <c r="AT108" i="3" a="1"/>
  <c r="AT108" i="3" s="1"/>
  <c r="N108" i="3" s="1"/>
  <c r="AJ108" i="3" s="1"/>
  <c r="AT22" i="3" a="1"/>
  <c r="AT22" i="3" s="1"/>
  <c r="AS22" i="3" a="1"/>
  <c r="AS22" i="3" s="1"/>
  <c r="AX22" i="3" a="1"/>
  <c r="AX22" i="3" s="1"/>
  <c r="AR22" i="3" a="1"/>
  <c r="AR22" i="3" s="1"/>
  <c r="AU22" i="3" a="1"/>
  <c r="AU22" i="3" s="1"/>
  <c r="AV22" i="3" a="1"/>
  <c r="AV22" i="3" s="1"/>
  <c r="AQ22" i="3" a="1"/>
  <c r="AQ22" i="3" s="1"/>
  <c r="AT19" i="3" a="1"/>
  <c r="AT19" i="3" s="1"/>
  <c r="AU19" i="3" a="1"/>
  <c r="AU19" i="3" s="1"/>
  <c r="AX19" i="3" a="1"/>
  <c r="AX19" i="3" s="1"/>
  <c r="AV19" i="3" a="1"/>
  <c r="AV19" i="3" s="1"/>
  <c r="AQ19" i="3" a="1"/>
  <c r="AQ19" i="3" s="1"/>
  <c r="AS19" i="3" a="1"/>
  <c r="AS19" i="3" s="1"/>
  <c r="AT30" i="3" a="1"/>
  <c r="AT30" i="3" s="1"/>
  <c r="AX30" i="3" a="1"/>
  <c r="AX30" i="3" s="1"/>
  <c r="AQ30" i="3" a="1"/>
  <c r="AQ30" i="3" s="1"/>
  <c r="AU30" i="3" a="1"/>
  <c r="AU30" i="3" s="1"/>
  <c r="AR30" i="3" a="1"/>
  <c r="AR30" i="3" s="1"/>
  <c r="AV30" i="3" a="1"/>
  <c r="AV30" i="3" s="1"/>
  <c r="AS30" i="3" a="1"/>
  <c r="AS30" i="3" s="1"/>
  <c r="AQ18" i="3" a="1"/>
  <c r="AQ18" i="3" s="1"/>
  <c r="AT18" i="3" a="1"/>
  <c r="AT18" i="3" s="1"/>
  <c r="AR18" i="3" a="1"/>
  <c r="AR18" i="3" s="1"/>
  <c r="AS18" i="3" a="1"/>
  <c r="AS18" i="3" s="1"/>
  <c r="AX18" i="3" a="1"/>
  <c r="AX18" i="3" s="1"/>
  <c r="AV18" i="3" a="1"/>
  <c r="AV18" i="3" s="1"/>
  <c r="AT15" i="3" a="1"/>
  <c r="AT15" i="3" s="1"/>
  <c r="AQ15" i="3" a="1"/>
  <c r="AQ15" i="3" s="1"/>
  <c r="AX15" i="3" a="1"/>
  <c r="AX15" i="3" s="1"/>
  <c r="AS15" i="3" a="1"/>
  <c r="AS15" i="3" s="1"/>
  <c r="AU15" i="3" a="1"/>
  <c r="AU15" i="3" s="1"/>
  <c r="AV15" i="3" a="1"/>
  <c r="AV15" i="3" s="1"/>
  <c r="AR15" i="3" a="1"/>
  <c r="AR15" i="3" s="1"/>
  <c r="AX17" i="3" a="1"/>
  <c r="AX17" i="3" s="1"/>
  <c r="AU17" i="3" a="1"/>
  <c r="AU17" i="3" s="1"/>
  <c r="AT17" i="3" a="1"/>
  <c r="AT17" i="3" s="1"/>
  <c r="AR17" i="3" a="1"/>
  <c r="AR17" i="3" s="1"/>
  <c r="AV17" i="3" a="1"/>
  <c r="AV17" i="3" s="1"/>
  <c r="AQ17" i="3" a="1"/>
  <c r="AQ17" i="3" s="1"/>
  <c r="AS17" i="3" a="1"/>
  <c r="AS17" i="3" s="1"/>
  <c r="AT38" i="3" a="1"/>
  <c r="AT38" i="3" s="1"/>
  <c r="AS38" i="3" a="1"/>
  <c r="AS38" i="3" s="1"/>
  <c r="AR38" i="3" a="1"/>
  <c r="AR38" i="3" s="1"/>
  <c r="AQ38" i="3" a="1"/>
  <c r="AQ38" i="3" s="1"/>
  <c r="AX38" i="3" a="1"/>
  <c r="AX38" i="3" s="1"/>
  <c r="AU38" i="3" a="1"/>
  <c r="AU38" i="3" s="1"/>
  <c r="AV38" i="3" a="1"/>
  <c r="AV38" i="3" s="1"/>
  <c r="AX103" i="3" a="1"/>
  <c r="AX103" i="3" s="1"/>
  <c r="AT103" i="3" a="1"/>
  <c r="AT103" i="3" s="1"/>
  <c r="N103" i="3" s="1"/>
  <c r="AJ103" i="3" s="1"/>
  <c r="AS103" i="3" a="1"/>
  <c r="AS103" i="3" s="1"/>
  <c r="I103" i="3" s="1"/>
  <c r="AI103" i="3" s="1"/>
  <c r="AU103" i="3" a="1"/>
  <c r="AU103" i="3" s="1"/>
  <c r="G103" i="3" s="1"/>
  <c r="AK103" i="3" s="1"/>
  <c r="AQ103" i="3" a="1"/>
  <c r="AQ103" i="3" s="1"/>
  <c r="F103" i="3" s="1"/>
  <c r="AG103" i="3" s="1"/>
  <c r="AV103" i="3" a="1"/>
  <c r="AV103" i="3" s="1"/>
  <c r="J103" i="3" s="1"/>
  <c r="AL103" i="3" s="1"/>
  <c r="AR103" i="3" a="1"/>
  <c r="AR103" i="3" s="1"/>
  <c r="H103" i="3" s="1"/>
  <c r="AH103" i="3" s="1"/>
  <c r="AT71" i="3" a="1"/>
  <c r="AT71" i="3" s="1"/>
  <c r="N71" i="3" s="1"/>
  <c r="AJ71" i="3" s="1"/>
  <c r="AS71" i="3" a="1"/>
  <c r="AS71" i="3" s="1"/>
  <c r="I71" i="3" s="1"/>
  <c r="AI71" i="3" s="1"/>
  <c r="AX71" i="3" a="1"/>
  <c r="AX71" i="3" s="1"/>
  <c r="AV71" i="3" a="1"/>
  <c r="AV71" i="3" s="1"/>
  <c r="J71" i="3" s="1"/>
  <c r="AL71" i="3" s="1"/>
  <c r="AR71" i="3" a="1"/>
  <c r="AR71" i="3" s="1"/>
  <c r="H71" i="3" s="1"/>
  <c r="AH71" i="3" s="1"/>
  <c r="AQ71" i="3" a="1"/>
  <c r="AQ71" i="3" s="1"/>
  <c r="F71" i="3" s="1"/>
  <c r="AG71" i="3" s="1"/>
  <c r="AU71" i="3" a="1"/>
  <c r="AU71" i="3" s="1"/>
  <c r="G71" i="3" s="1"/>
  <c r="AK71" i="3" s="1"/>
  <c r="AS54" i="3" a="1"/>
  <c r="AS54" i="3" s="1"/>
  <c r="I54" i="3" s="1"/>
  <c r="AI54" i="3" s="1"/>
  <c r="AT54" i="3" a="1"/>
  <c r="AT54" i="3" s="1"/>
  <c r="N54" i="3" s="1"/>
  <c r="AJ54" i="3" s="1"/>
  <c r="AX54" i="3" a="1"/>
  <c r="AX54" i="3" s="1"/>
  <c r="AQ54" i="3" a="1"/>
  <c r="AQ54" i="3" s="1"/>
  <c r="F54" i="3" s="1"/>
  <c r="AG54" i="3" s="1"/>
  <c r="AR54" i="3" a="1"/>
  <c r="AR54" i="3" s="1"/>
  <c r="H54" i="3" s="1"/>
  <c r="AH54" i="3" s="1"/>
  <c r="AU54" i="3" a="1"/>
  <c r="AU54" i="3" s="1"/>
  <c r="G54" i="3" s="1"/>
  <c r="AK54" i="3" s="1"/>
  <c r="AV54" i="3" a="1"/>
  <c r="AV54" i="3" s="1"/>
  <c r="J54" i="3" s="1"/>
  <c r="AL54" i="3" s="1"/>
  <c r="AT94" i="3" a="1"/>
  <c r="AT94" i="3" s="1"/>
  <c r="N94" i="3" s="1"/>
  <c r="AJ94" i="3" s="1"/>
  <c r="AX94" i="3" a="1"/>
  <c r="AX94" i="3" s="1"/>
  <c r="AU94" i="3" a="1"/>
  <c r="AU94" i="3" s="1"/>
  <c r="G94" i="3" s="1"/>
  <c r="AK94" i="3" s="1"/>
  <c r="AS94" i="3" a="1"/>
  <c r="AS94" i="3" s="1"/>
  <c r="I94" i="3" s="1"/>
  <c r="AI94" i="3" s="1"/>
  <c r="AQ94" i="3" a="1"/>
  <c r="AQ94" i="3" s="1"/>
  <c r="F94" i="3" s="1"/>
  <c r="AG94" i="3" s="1"/>
  <c r="AV94" i="3" a="1"/>
  <c r="AV94" i="3" s="1"/>
  <c r="J94" i="3" s="1"/>
  <c r="AL94" i="3" s="1"/>
  <c r="AR94" i="3" a="1"/>
  <c r="AR94" i="3" s="1"/>
  <c r="H94" i="3" s="1"/>
  <c r="AH94" i="3" s="1"/>
  <c r="AT109" i="3" a="1"/>
  <c r="AT109" i="3" s="1"/>
  <c r="N109" i="3" s="1"/>
  <c r="AJ109" i="3" s="1"/>
  <c r="AS109" i="3" a="1"/>
  <c r="AS109" i="3" s="1"/>
  <c r="I109" i="3" s="1"/>
  <c r="AI109" i="3" s="1"/>
  <c r="AV109" i="3" a="1"/>
  <c r="AV109" i="3" s="1"/>
  <c r="J109" i="3" s="1"/>
  <c r="AL109" i="3" s="1"/>
  <c r="AX109" i="3" a="1"/>
  <c r="AX109" i="3" s="1"/>
  <c r="AQ109" i="3" a="1"/>
  <c r="AQ109" i="3" s="1"/>
  <c r="F109" i="3" s="1"/>
  <c r="AG109" i="3" s="1"/>
  <c r="AU109" i="3" a="1"/>
  <c r="AU109" i="3" s="1"/>
  <c r="G109" i="3" s="1"/>
  <c r="AK109" i="3" s="1"/>
  <c r="AR109" i="3" a="1"/>
  <c r="AR109" i="3" s="1"/>
  <c r="H109" i="3" s="1"/>
  <c r="AH109" i="3" s="1"/>
  <c r="AX73" i="3" a="1"/>
  <c r="AX73" i="3" s="1"/>
  <c r="AR73" i="3" a="1"/>
  <c r="AR73" i="3" s="1"/>
  <c r="H73" i="3" s="1"/>
  <c r="AH73" i="3" s="1"/>
  <c r="AT73" i="3" a="1"/>
  <c r="AT73" i="3" s="1"/>
  <c r="N73" i="3" s="1"/>
  <c r="AJ73" i="3" s="1"/>
  <c r="AS73" i="3" a="1"/>
  <c r="AS73" i="3" s="1"/>
  <c r="I73" i="3" s="1"/>
  <c r="AI73" i="3" s="1"/>
  <c r="AV73" i="3" a="1"/>
  <c r="AV73" i="3" s="1"/>
  <c r="J73" i="3" s="1"/>
  <c r="AL73" i="3" s="1"/>
  <c r="AQ73" i="3" a="1"/>
  <c r="AQ73" i="3" s="1"/>
  <c r="F73" i="3" s="1"/>
  <c r="AG73" i="3" s="1"/>
  <c r="AU73" i="3" a="1"/>
  <c r="AU73" i="3" s="1"/>
  <c r="G73" i="3" s="1"/>
  <c r="AK73" i="3" s="1"/>
  <c r="AX113" i="3" a="1"/>
  <c r="AX113" i="3" s="1"/>
  <c r="AT113" i="3" a="1"/>
  <c r="AT113" i="3" s="1"/>
  <c r="N113" i="3" s="1"/>
  <c r="AJ113" i="3" s="1"/>
  <c r="AR113" i="3" a="1"/>
  <c r="AR113" i="3" s="1"/>
  <c r="H113" i="3" s="1"/>
  <c r="AH113" i="3" s="1"/>
  <c r="AS113" i="3" a="1"/>
  <c r="AS113" i="3" s="1"/>
  <c r="I113" i="3" s="1"/>
  <c r="AI113" i="3" s="1"/>
  <c r="AU113" i="3" a="1"/>
  <c r="AU113" i="3" s="1"/>
  <c r="G113" i="3" s="1"/>
  <c r="AK113" i="3" s="1"/>
  <c r="AQ113" i="3" a="1"/>
  <c r="AQ113" i="3" s="1"/>
  <c r="F113" i="3" s="1"/>
  <c r="AG113" i="3" s="1"/>
  <c r="AV113" i="3" a="1"/>
  <c r="AV113" i="3" s="1"/>
  <c r="J113" i="3" s="1"/>
  <c r="AL113" i="3" s="1"/>
  <c r="AS76" i="3" a="1"/>
  <c r="AS76" i="3" s="1"/>
  <c r="I76" i="3" s="1"/>
  <c r="AI76" i="3" s="1"/>
  <c r="AU76" i="3" a="1"/>
  <c r="AU76" i="3" s="1"/>
  <c r="G76" i="3" s="1"/>
  <c r="AK76" i="3" s="1"/>
  <c r="AQ76" i="3" a="1"/>
  <c r="AQ76" i="3" s="1"/>
  <c r="F76" i="3" s="1"/>
  <c r="AG76" i="3" s="1"/>
  <c r="AT76" i="3" a="1"/>
  <c r="AT76" i="3" s="1"/>
  <c r="N76" i="3" s="1"/>
  <c r="AJ76" i="3" s="1"/>
  <c r="AV76" i="3" a="1"/>
  <c r="AV76" i="3" s="1"/>
  <c r="J76" i="3" s="1"/>
  <c r="AL76" i="3" s="1"/>
  <c r="AR76" i="3" a="1"/>
  <c r="AR76" i="3" s="1"/>
  <c r="H76" i="3" s="1"/>
  <c r="AH76" i="3" s="1"/>
  <c r="AX76" i="3" a="1"/>
  <c r="AX76" i="3" s="1"/>
  <c r="AS44" i="3" a="1"/>
  <c r="AS44" i="3" s="1"/>
  <c r="I44" i="3" s="1"/>
  <c r="AI44" i="3" s="1"/>
  <c r="AX44" i="3" a="1"/>
  <c r="AX44" i="3" s="1"/>
  <c r="AV44" i="3" a="1"/>
  <c r="AV44" i="3" s="1"/>
  <c r="J44" i="3" s="1"/>
  <c r="AL44" i="3" s="1"/>
  <c r="AT44" i="3" a="1"/>
  <c r="AT44" i="3" s="1"/>
  <c r="N44" i="3" s="1"/>
  <c r="AJ44" i="3" s="1"/>
  <c r="AR44" i="3" a="1"/>
  <c r="AR44" i="3" s="1"/>
  <c r="H44" i="3" s="1"/>
  <c r="AH44" i="3" s="1"/>
  <c r="AQ44" i="3" a="1"/>
  <c r="AQ44" i="3" s="1"/>
  <c r="F44" i="3" s="1"/>
  <c r="AG44" i="3" s="1"/>
  <c r="AU44" i="3" a="1"/>
  <c r="AU44" i="3" s="1"/>
  <c r="G44" i="3" s="1"/>
  <c r="AK44" i="3" s="1"/>
  <c r="AT105" i="3" a="1"/>
  <c r="AT105" i="3" s="1"/>
  <c r="N105" i="3" s="1"/>
  <c r="AJ105" i="3" s="1"/>
  <c r="AX105" i="3" a="1"/>
  <c r="AX105" i="3" s="1"/>
  <c r="AR105" i="3" a="1"/>
  <c r="AR105" i="3" s="1"/>
  <c r="H105" i="3" s="1"/>
  <c r="AH105" i="3" s="1"/>
  <c r="AS105" i="3" a="1"/>
  <c r="AS105" i="3" s="1"/>
  <c r="I105" i="3" s="1"/>
  <c r="AI105" i="3" s="1"/>
  <c r="AQ105" i="3" a="1"/>
  <c r="AQ105" i="3" s="1"/>
  <c r="F105" i="3" s="1"/>
  <c r="AG105" i="3" s="1"/>
  <c r="AU105" i="3" a="1"/>
  <c r="AU105" i="3" s="1"/>
  <c r="G105" i="3" s="1"/>
  <c r="AK105" i="3" s="1"/>
  <c r="AV105" i="3" a="1"/>
  <c r="AV105" i="3" s="1"/>
  <c r="J105" i="3" s="1"/>
  <c r="AL105" i="3" s="1"/>
  <c r="AT100" i="3" a="1"/>
  <c r="AT100" i="3" s="1"/>
  <c r="N100" i="3" s="1"/>
  <c r="AJ100" i="3" s="1"/>
  <c r="AV100" i="3" a="1"/>
  <c r="AV100" i="3" s="1"/>
  <c r="J100" i="3" s="1"/>
  <c r="AL100" i="3" s="1"/>
  <c r="AR100" i="3" a="1"/>
  <c r="AR100" i="3" s="1"/>
  <c r="H100" i="3" s="1"/>
  <c r="AH100" i="3" s="1"/>
  <c r="AS100" i="3" a="1"/>
  <c r="AS100" i="3" s="1"/>
  <c r="I100" i="3" s="1"/>
  <c r="AI100" i="3" s="1"/>
  <c r="AQ100" i="3" a="1"/>
  <c r="AQ100" i="3" s="1"/>
  <c r="F100" i="3" s="1"/>
  <c r="AG100" i="3" s="1"/>
  <c r="AX100" i="3" a="1"/>
  <c r="AX100" i="3" s="1"/>
  <c r="AU100" i="3" a="1"/>
  <c r="AU100" i="3" s="1"/>
  <c r="G100" i="3" s="1"/>
  <c r="AK100" i="3" s="1"/>
  <c r="M124" i="9"/>
  <c r="M113" i="9"/>
  <c r="M127" i="9"/>
  <c r="AP91" i="3"/>
  <c r="AO91" i="3"/>
  <c r="AP82" i="3"/>
  <c r="AO82" i="3"/>
  <c r="AP80" i="3"/>
  <c r="AO80" i="3"/>
  <c r="AP103" i="3"/>
  <c r="AO103" i="3"/>
  <c r="AO102" i="3"/>
  <c r="AP102" i="3"/>
  <c r="AP101" i="3"/>
  <c r="AO101" i="3"/>
  <c r="AO100" i="3"/>
  <c r="AP100" i="3"/>
  <c r="M109" i="9"/>
  <c r="M115" i="9"/>
  <c r="M119" i="9"/>
  <c r="M111" i="9"/>
  <c r="M106" i="9"/>
  <c r="AP83" i="3"/>
  <c r="AO83" i="3"/>
  <c r="AP74" i="3"/>
  <c r="AO74" i="3"/>
  <c r="AP72" i="3"/>
  <c r="AO72" i="3"/>
  <c r="AP95" i="3"/>
  <c r="AO95" i="3"/>
  <c r="AO94" i="3"/>
  <c r="AP94" i="3"/>
  <c r="AP93" i="3"/>
  <c r="AO93" i="3"/>
  <c r="AP92" i="3"/>
  <c r="AO92" i="3"/>
  <c r="M105" i="9"/>
  <c r="M107" i="9"/>
  <c r="M102" i="9"/>
  <c r="AP75" i="3"/>
  <c r="AO75" i="3"/>
  <c r="AP66" i="3"/>
  <c r="AO66" i="3"/>
  <c r="AO121" i="3"/>
  <c r="AP121" i="3"/>
  <c r="AP87" i="3"/>
  <c r="AO87" i="3"/>
  <c r="AO86" i="3"/>
  <c r="AP86" i="3"/>
  <c r="AP85" i="3"/>
  <c r="AO85" i="3"/>
  <c r="AO84" i="3"/>
  <c r="AP84" i="3"/>
  <c r="M125" i="9"/>
  <c r="M112" i="9"/>
  <c r="AO67" i="3"/>
  <c r="AP67" i="3"/>
  <c r="AO120" i="3"/>
  <c r="AP120" i="3"/>
  <c r="AP113" i="3"/>
  <c r="AO113" i="3"/>
  <c r="AO79" i="3"/>
  <c r="AP79" i="3"/>
  <c r="AO78" i="3"/>
  <c r="AP78" i="3"/>
  <c r="AP77" i="3"/>
  <c r="AO77" i="3"/>
  <c r="AP76" i="3"/>
  <c r="AO76" i="3"/>
  <c r="M120" i="9"/>
  <c r="M122" i="9"/>
  <c r="M103" i="9"/>
  <c r="AP114" i="3"/>
  <c r="AO114" i="3"/>
  <c r="AP112" i="3"/>
  <c r="AO112" i="3"/>
  <c r="AP89" i="3"/>
  <c r="AO89" i="3"/>
  <c r="AP71" i="3"/>
  <c r="AO71" i="3"/>
  <c r="AO70" i="3"/>
  <c r="AP70" i="3"/>
  <c r="AP69" i="3"/>
  <c r="AO69" i="3"/>
  <c r="AO68" i="3"/>
  <c r="AP68" i="3"/>
  <c r="M110" i="9"/>
  <c r="AO115" i="3"/>
  <c r="AP115" i="3"/>
  <c r="AP106" i="3"/>
  <c r="AO106" i="3"/>
  <c r="AO104" i="3"/>
  <c r="AP104" i="3"/>
  <c r="AP81" i="3"/>
  <c r="AO81" i="3"/>
  <c r="AP73" i="3"/>
  <c r="AO73" i="3"/>
  <c r="AP105" i="3"/>
  <c r="AO105" i="3"/>
  <c r="AP97" i="3"/>
  <c r="AO97" i="3"/>
  <c r="M121" i="9"/>
  <c r="M104" i="9"/>
  <c r="M126" i="9"/>
  <c r="AO107" i="3"/>
  <c r="AP107" i="3"/>
  <c r="AP98" i="3"/>
  <c r="AO98" i="3"/>
  <c r="AO96" i="3"/>
  <c r="AP96" i="3"/>
  <c r="AP119" i="3"/>
  <c r="AO119" i="3"/>
  <c r="AO118" i="3"/>
  <c r="AP118" i="3"/>
  <c r="AP117" i="3"/>
  <c r="AO117" i="3"/>
  <c r="AO116" i="3"/>
  <c r="AP116" i="3"/>
  <c r="M117" i="9"/>
  <c r="M116" i="9"/>
  <c r="M108" i="9"/>
  <c r="M118" i="9"/>
  <c r="AG122" i="3"/>
  <c r="AH122" i="3"/>
  <c r="AP99" i="3"/>
  <c r="AO99" i="3"/>
  <c r="AP90" i="3"/>
  <c r="AO90" i="3"/>
  <c r="AO88" i="3"/>
  <c r="AP88" i="3"/>
  <c r="AP111" i="3"/>
  <c r="AO111" i="3"/>
  <c r="AO110" i="3"/>
  <c r="AP110" i="3"/>
  <c r="AP109" i="3"/>
  <c r="AO109" i="3"/>
  <c r="AO108" i="3"/>
  <c r="AP108" i="3"/>
  <c r="M123" i="9"/>
  <c r="M114" i="9"/>
  <c r="X68" i="9"/>
  <c r="S24" i="9"/>
  <c r="W70" i="9"/>
  <c r="W33" i="9"/>
  <c r="R13" i="9"/>
  <c r="S20" i="9"/>
  <c r="U40" i="9"/>
  <c r="U35" i="9"/>
  <c r="S38" i="9"/>
  <c r="P84" i="9"/>
  <c r="X16" i="9"/>
  <c r="Q65" i="9"/>
  <c r="V65" i="9"/>
  <c r="P43" i="9"/>
  <c r="M93" i="9"/>
  <c r="S18" i="9"/>
  <c r="M46" i="9"/>
  <c r="S37" i="9"/>
  <c r="T71" i="9"/>
  <c r="V31" i="9"/>
  <c r="S68" i="9"/>
  <c r="W81" i="9"/>
  <c r="P63" i="9"/>
  <c r="M40" i="9"/>
  <c r="X50" i="9"/>
  <c r="T35" i="9"/>
  <c r="X55" i="9"/>
  <c r="T85" i="9"/>
  <c r="S86" i="9"/>
  <c r="X33" i="9"/>
  <c r="P33" i="9"/>
  <c r="U57" i="9"/>
  <c r="R67" i="9"/>
  <c r="V61" i="9"/>
  <c r="Q53" i="9"/>
  <c r="S54" i="9"/>
  <c r="W75" i="9"/>
  <c r="W56" i="9"/>
  <c r="X26" i="9"/>
  <c r="W20" i="9"/>
  <c r="U34" i="9"/>
  <c r="V85" i="9"/>
  <c r="X15" i="9"/>
  <c r="W57" i="9"/>
  <c r="V84" i="9"/>
  <c r="W71" i="9"/>
  <c r="Q28" i="9"/>
  <c r="T16" i="9"/>
  <c r="S75" i="9"/>
  <c r="P30" i="9"/>
  <c r="M61" i="9"/>
  <c r="P81" i="9"/>
  <c r="U44" i="9"/>
  <c r="V26" i="9"/>
  <c r="U83" i="9"/>
  <c r="U45" i="9"/>
  <c r="W76" i="9"/>
  <c r="S87" i="9"/>
  <c r="W44" i="9"/>
  <c r="Q63" i="9"/>
  <c r="X53" i="9"/>
  <c r="V82" i="9"/>
  <c r="R63" i="9"/>
  <c r="Q64" i="9"/>
  <c r="Q46" i="9"/>
  <c r="U41" i="9"/>
  <c r="P49" i="9"/>
  <c r="P85" i="9"/>
  <c r="T59" i="9"/>
  <c r="V18" i="9"/>
  <c r="W58" i="9"/>
  <c r="T33" i="9"/>
  <c r="X86" i="9"/>
  <c r="V42" i="9"/>
  <c r="W69" i="9"/>
  <c r="Q22" i="9"/>
  <c r="S73" i="9"/>
  <c r="R49" i="9"/>
  <c r="S51" i="9"/>
  <c r="W77" i="9"/>
  <c r="U36" i="9"/>
  <c r="V70" i="9"/>
  <c r="S53" i="9"/>
  <c r="T31" i="9"/>
  <c r="V63" i="9"/>
  <c r="R71" i="9"/>
  <c r="U32" i="9"/>
  <c r="M55" i="9"/>
  <c r="P48" i="9"/>
  <c r="R36" i="9"/>
  <c r="M44" i="9"/>
  <c r="T66" i="9"/>
  <c r="W45" i="9"/>
  <c r="V33" i="9"/>
  <c r="M68" i="9"/>
  <c r="T50" i="9"/>
  <c r="X18" i="9"/>
  <c r="U25" i="9"/>
  <c r="T72" i="9"/>
  <c r="R76" i="9"/>
  <c r="M98" i="9"/>
  <c r="M50" i="9"/>
  <c r="V76" i="9"/>
  <c r="U30" i="9"/>
  <c r="Q37" i="9"/>
  <c r="W63" i="9"/>
  <c r="M65" i="9"/>
  <c r="T19" i="9"/>
  <c r="S70" i="9"/>
  <c r="M70" i="9"/>
  <c r="U84" i="9"/>
  <c r="T37" i="9"/>
  <c r="P65" i="9"/>
  <c r="X21" i="9"/>
  <c r="Q34" i="9"/>
  <c r="S26" i="9"/>
  <c r="V47" i="9"/>
  <c r="M90" i="9"/>
  <c r="W48" i="9"/>
  <c r="V66" i="9"/>
  <c r="R82" i="9"/>
  <c r="P16" i="9"/>
  <c r="R48" i="9"/>
  <c r="Q15" i="9"/>
  <c r="S63" i="9"/>
  <c r="X62" i="9"/>
  <c r="Q20" i="9"/>
  <c r="V56" i="9"/>
  <c r="T81" i="9"/>
  <c r="X35" i="9"/>
  <c r="R33" i="9"/>
  <c r="T51" i="9"/>
  <c r="W54" i="9"/>
  <c r="R84" i="9"/>
  <c r="M67" i="9"/>
  <c r="V21" i="9"/>
  <c r="X75" i="9"/>
  <c r="V39" i="9"/>
  <c r="U78" i="9"/>
  <c r="M48" i="9"/>
  <c r="U67" i="9"/>
  <c r="W72" i="9"/>
  <c r="R52" i="9"/>
  <c r="P25" i="9"/>
  <c r="S16" i="9"/>
  <c r="U43" i="9"/>
  <c r="V34" i="9"/>
  <c r="V48" i="9"/>
  <c r="T46" i="9"/>
  <c r="M71" i="9"/>
  <c r="S55" i="9"/>
  <c r="T62" i="9"/>
  <c r="S71" i="9"/>
  <c r="S64" i="9"/>
  <c r="U75" i="9"/>
  <c r="W68" i="9"/>
  <c r="P61" i="9"/>
  <c r="M74" i="9"/>
  <c r="R40" i="9"/>
  <c r="X54" i="9"/>
  <c r="M69" i="9"/>
  <c r="Q52" i="9"/>
  <c r="P78" i="9"/>
  <c r="T18" i="9"/>
  <c r="U29" i="9"/>
  <c r="W43" i="9"/>
  <c r="M76" i="9"/>
  <c r="S39" i="9"/>
  <c r="R81" i="9"/>
  <c r="U59" i="9"/>
  <c r="W67" i="9"/>
  <c r="T38" i="9"/>
  <c r="W14" i="9"/>
  <c r="Q24" i="9"/>
  <c r="W18" i="9"/>
  <c r="U70" i="9"/>
  <c r="T29" i="9"/>
  <c r="P40" i="9"/>
  <c r="T65" i="9"/>
  <c r="U71" i="9"/>
  <c r="X45" i="9"/>
  <c r="S76" i="9"/>
  <c r="S42" i="9"/>
  <c r="X59" i="9"/>
  <c r="M85" i="9"/>
  <c r="R19" i="9"/>
  <c r="V20" i="9"/>
  <c r="P35" i="9"/>
  <c r="T78" i="9"/>
  <c r="T15" i="9"/>
  <c r="W80" i="9"/>
  <c r="V78" i="9"/>
  <c r="V58" i="9"/>
  <c r="S85" i="9"/>
  <c r="V14" i="9"/>
  <c r="X44" i="9"/>
  <c r="M75" i="9"/>
  <c r="W21" i="9"/>
  <c r="X65" i="9"/>
  <c r="T68" i="9"/>
  <c r="T25" i="9"/>
  <c r="X31" i="9"/>
  <c r="U87" i="9"/>
  <c r="X64" i="9"/>
  <c r="V49" i="9"/>
  <c r="M100" i="9"/>
  <c r="V77" i="9"/>
  <c r="P18" i="9"/>
  <c r="M97" i="9"/>
  <c r="X27" i="9"/>
  <c r="U22" i="9"/>
  <c r="Q85" i="9"/>
  <c r="R78" i="9"/>
  <c r="U39" i="9"/>
  <c r="V53" i="9"/>
  <c r="V80" i="9"/>
  <c r="T58" i="9"/>
  <c r="R57" i="9"/>
  <c r="T74" i="9"/>
  <c r="X46" i="9"/>
  <c r="U81" i="9"/>
  <c r="T44" i="9"/>
  <c r="V83" i="9"/>
  <c r="U61" i="9"/>
  <c r="W38" i="9"/>
  <c r="T55" i="9"/>
  <c r="S78" i="9"/>
  <c r="W30" i="9"/>
  <c r="X76" i="9"/>
  <c r="X30" i="9"/>
  <c r="T82" i="9"/>
  <c r="Q87" i="9"/>
  <c r="R39" i="9"/>
  <c r="Q66" i="9"/>
  <c r="Q69" i="9"/>
  <c r="W84" i="9"/>
  <c r="X38" i="9"/>
  <c r="R69" i="9"/>
  <c r="W39" i="9"/>
  <c r="R58" i="9"/>
  <c r="Q16" i="9"/>
  <c r="W60" i="9"/>
  <c r="P44" i="9"/>
  <c r="P42" i="9"/>
  <c r="V36" i="9"/>
  <c r="S47" i="9"/>
  <c r="U60" i="9"/>
  <c r="Q51" i="9"/>
  <c r="P57" i="9"/>
  <c r="S67" i="9"/>
  <c r="T77" i="9"/>
  <c r="M51" i="9"/>
  <c r="X78" i="9"/>
  <c r="M47" i="9"/>
  <c r="Q18" i="9"/>
  <c r="P21" i="9"/>
  <c r="S25" i="9"/>
  <c r="Q57" i="9"/>
  <c r="T84" i="9"/>
  <c r="R14" i="9"/>
  <c r="Q25" i="9"/>
  <c r="T69" i="9"/>
  <c r="U86" i="9"/>
  <c r="Q35" i="9"/>
  <c r="W15" i="9"/>
  <c r="S52" i="9"/>
  <c r="W28" i="9"/>
  <c r="Q78" i="9"/>
  <c r="T86" i="9"/>
  <c r="X56" i="9"/>
  <c r="W64" i="9"/>
  <c r="P66" i="9"/>
  <c r="Q29" i="9"/>
  <c r="V81" i="9"/>
  <c r="W86" i="9"/>
  <c r="R75" i="9"/>
  <c r="M52" i="9"/>
  <c r="T57" i="9"/>
  <c r="W61" i="9"/>
  <c r="X74" i="9"/>
  <c r="M60" i="9"/>
  <c r="W87" i="9"/>
  <c r="Q70" i="9"/>
  <c r="R22" i="9"/>
  <c r="M54" i="9"/>
  <c r="R18" i="9"/>
  <c r="V35" i="9"/>
  <c r="X73" i="9"/>
  <c r="Q68" i="9"/>
  <c r="X37" i="9"/>
  <c r="U26" i="9"/>
  <c r="R45" i="9"/>
  <c r="U20" i="9"/>
  <c r="S83" i="9"/>
  <c r="M96" i="9"/>
  <c r="X23" i="9"/>
  <c r="Q48" i="9"/>
  <c r="Q14" i="9"/>
  <c r="X60" i="9"/>
  <c r="U77" i="9"/>
  <c r="U66" i="9"/>
  <c r="R46" i="9"/>
  <c r="U27" i="9"/>
  <c r="W40" i="9"/>
  <c r="P31" i="9"/>
  <c r="Q56" i="9"/>
  <c r="T60" i="9"/>
  <c r="U62" i="9"/>
  <c r="W27" i="9"/>
  <c r="T21" i="9"/>
  <c r="X61" i="9"/>
  <c r="T23" i="9"/>
  <c r="M81" i="9"/>
  <c r="M91" i="9"/>
  <c r="P56" i="9"/>
  <c r="U65" i="9"/>
  <c r="S69" i="9"/>
  <c r="Q44" i="9"/>
  <c r="R70" i="9"/>
  <c r="P77" i="9"/>
  <c r="P37" i="9"/>
  <c r="V57" i="9"/>
  <c r="X41" i="9"/>
  <c r="W36" i="9"/>
  <c r="V40" i="9"/>
  <c r="P59" i="9"/>
  <c r="P28" i="9"/>
  <c r="S14" i="9"/>
  <c r="V86" i="9"/>
  <c r="M80" i="9"/>
  <c r="W25" i="9"/>
  <c r="W34" i="9"/>
  <c r="V59" i="9"/>
  <c r="M92" i="9"/>
  <c r="Q31" i="9"/>
  <c r="P79" i="9"/>
  <c r="X47" i="9"/>
  <c r="R68" i="9"/>
  <c r="V87" i="9"/>
  <c r="W29" i="9"/>
  <c r="R66" i="9"/>
  <c r="T49" i="9"/>
  <c r="S84" i="9"/>
  <c r="P60" i="9"/>
  <c r="X80" i="9"/>
  <c r="M84" i="9"/>
  <c r="U54" i="9"/>
  <c r="R86" i="9"/>
  <c r="X32" i="9"/>
  <c r="S36" i="9"/>
  <c r="P27" i="9"/>
  <c r="M101" i="9"/>
  <c r="Q59" i="9"/>
  <c r="V71" i="9"/>
  <c r="S79" i="9"/>
  <c r="P58" i="9"/>
  <c r="V55" i="9"/>
  <c r="R53" i="9"/>
  <c r="Q67" i="9"/>
  <c r="X25" i="9"/>
  <c r="W24" i="9"/>
  <c r="X72" i="9"/>
  <c r="P87" i="9"/>
  <c r="W13" i="9"/>
  <c r="Q83" i="9"/>
  <c r="X51" i="9"/>
  <c r="U49" i="9"/>
  <c r="M56" i="9"/>
  <c r="S65" i="9"/>
  <c r="Q39" i="9"/>
  <c r="T41" i="9"/>
  <c r="X66" i="9"/>
  <c r="U38" i="9"/>
  <c r="X36" i="9"/>
  <c r="R64" i="9"/>
  <c r="R21" i="9"/>
  <c r="X22" i="9"/>
  <c r="P26" i="9"/>
  <c r="P20" i="9"/>
  <c r="P53" i="9"/>
  <c r="S74" i="9"/>
  <c r="T48" i="9"/>
  <c r="S61" i="9"/>
  <c r="U17" i="9"/>
  <c r="U52" i="9"/>
  <c r="V79" i="9"/>
  <c r="V64" i="9"/>
  <c r="T27" i="9"/>
  <c r="V13" i="9"/>
  <c r="P76" i="9"/>
  <c r="Q84" i="9"/>
  <c r="W19" i="9"/>
  <c r="T64" i="9"/>
  <c r="P36" i="9"/>
  <c r="R65" i="9"/>
  <c r="W74" i="9"/>
  <c r="T34" i="9"/>
  <c r="S17" i="9"/>
  <c r="T53" i="9"/>
  <c r="W41" i="9"/>
  <c r="P47" i="9"/>
  <c r="Q77" i="9"/>
  <c r="T13" i="9"/>
  <c r="V69" i="9"/>
  <c r="S28" i="9"/>
  <c r="U79" i="9"/>
  <c r="Q13" i="9"/>
  <c r="M38" i="9"/>
  <c r="R43" i="9"/>
  <c r="W55" i="9"/>
  <c r="U51" i="9"/>
  <c r="M73" i="9"/>
  <c r="T30" i="9"/>
  <c r="U42" i="9"/>
  <c r="S41" i="9"/>
  <c r="X40" i="9"/>
  <c r="T70" i="9"/>
  <c r="M95" i="9"/>
  <c r="X70" i="9"/>
  <c r="S81" i="9"/>
  <c r="M86" i="9"/>
  <c r="Q50" i="9"/>
  <c r="R72" i="9"/>
  <c r="W42" i="9"/>
  <c r="Q36" i="9"/>
  <c r="U18" i="9"/>
  <c r="W31" i="9"/>
  <c r="W59" i="9"/>
  <c r="W32" i="9"/>
  <c r="X48" i="9"/>
  <c r="T80" i="9"/>
  <c r="S58" i="9"/>
  <c r="S40" i="9"/>
  <c r="Q74" i="9"/>
  <c r="P32" i="9"/>
  <c r="M64" i="9"/>
  <c r="M87" i="9"/>
  <c r="Q41" i="9"/>
  <c r="X24" i="9"/>
  <c r="T52" i="9"/>
  <c r="P80" i="9"/>
  <c r="X85" i="9"/>
  <c r="U13" i="9"/>
  <c r="X83" i="9"/>
  <c r="V68" i="9"/>
  <c r="W65" i="9"/>
  <c r="M62" i="9"/>
  <c r="Q79" i="9"/>
  <c r="R42" i="9"/>
  <c r="U24" i="9"/>
  <c r="S72" i="9"/>
  <c r="S30" i="9"/>
  <c r="U21" i="9"/>
  <c r="P70" i="9"/>
  <c r="Q23" i="9"/>
  <c r="Q19" i="9"/>
  <c r="M89" i="9"/>
  <c r="Q75" i="9"/>
  <c r="R25" i="9"/>
  <c r="M78" i="9"/>
  <c r="R51" i="9"/>
  <c r="R28" i="9"/>
  <c r="Q42" i="9"/>
  <c r="X43" i="9"/>
  <c r="R61" i="9"/>
  <c r="Q58" i="9"/>
  <c r="R30" i="9"/>
  <c r="X14" i="9"/>
  <c r="M99" i="9"/>
  <c r="W66" i="9"/>
  <c r="V50" i="9"/>
  <c r="R23" i="9"/>
  <c r="M41" i="9"/>
  <c r="P74" i="9"/>
  <c r="U74" i="9"/>
  <c r="R74" i="9"/>
  <c r="Q76" i="9"/>
  <c r="P24" i="9"/>
  <c r="R85" i="9"/>
  <c r="W85" i="9"/>
  <c r="P52" i="9"/>
  <c r="M58" i="9"/>
  <c r="W52" i="9"/>
  <c r="P23" i="9"/>
  <c r="S57" i="9"/>
  <c r="Q55" i="9"/>
  <c r="M49" i="9"/>
  <c r="T22" i="9"/>
  <c r="P67" i="9"/>
  <c r="S80" i="9"/>
  <c r="W46" i="9"/>
  <c r="V44" i="9"/>
  <c r="W83" i="9"/>
  <c r="U80" i="9"/>
  <c r="P62" i="9"/>
  <c r="S82" i="9"/>
  <c r="S43" i="9"/>
  <c r="M63" i="9"/>
  <c r="Q73" i="9"/>
  <c r="V72" i="9"/>
  <c r="T40" i="9"/>
  <c r="Q61" i="9"/>
  <c r="W62" i="9"/>
  <c r="S34" i="9"/>
  <c r="R16" i="9"/>
  <c r="Q80" i="9"/>
  <c r="U76" i="9"/>
  <c r="T83" i="9"/>
  <c r="W47" i="9"/>
  <c r="U16" i="9"/>
  <c r="T20" i="9"/>
  <c r="V25" i="9"/>
  <c r="U64" i="9"/>
  <c r="W22" i="9"/>
  <c r="W51" i="9"/>
  <c r="R87" i="9"/>
  <c r="U63" i="9"/>
  <c r="P72" i="9"/>
  <c r="T54" i="9"/>
  <c r="P39" i="9"/>
  <c r="R83" i="9"/>
  <c r="M79" i="9"/>
  <c r="P55" i="9"/>
  <c r="V46" i="9"/>
  <c r="U82" i="9"/>
  <c r="V19" i="9"/>
  <c r="U37" i="9"/>
  <c r="W35" i="9"/>
  <c r="M43" i="9"/>
  <c r="T56" i="9"/>
  <c r="Q47" i="9"/>
  <c r="X58" i="9"/>
  <c r="P86" i="9"/>
  <c r="W53" i="9"/>
  <c r="S60" i="9"/>
  <c r="V52" i="9"/>
  <c r="S56" i="9"/>
  <c r="S45" i="9"/>
  <c r="V51" i="9"/>
  <c r="V73" i="9"/>
  <c r="T36" i="9"/>
  <c r="U48" i="9"/>
  <c r="S32" i="9"/>
  <c r="X84" i="9"/>
  <c r="U46" i="9"/>
  <c r="U56" i="9"/>
  <c r="S13" i="9"/>
  <c r="T32" i="9"/>
  <c r="R80" i="9"/>
  <c r="U15" i="9"/>
  <c r="W49" i="9"/>
  <c r="V37" i="9"/>
  <c r="P69" i="9"/>
  <c r="P15" i="9"/>
  <c r="U73" i="9"/>
  <c r="S22" i="9"/>
  <c r="M72" i="9"/>
  <c r="P54" i="9"/>
  <c r="V32" i="9"/>
  <c r="V43" i="9"/>
  <c r="U28" i="9"/>
  <c r="S77" i="9"/>
  <c r="P75" i="9"/>
  <c r="R55" i="9"/>
  <c r="R32" i="9"/>
  <c r="U85" i="9"/>
  <c r="Q21" i="9"/>
  <c r="T42" i="9"/>
  <c r="S59" i="9"/>
  <c r="M82" i="9"/>
  <c r="R17" i="9"/>
  <c r="R54" i="9"/>
  <c r="Q33" i="9"/>
  <c r="R77" i="9"/>
  <c r="U55" i="9"/>
  <c r="X17" i="9"/>
  <c r="S23" i="9"/>
  <c r="T26" i="9"/>
  <c r="T79" i="9"/>
  <c r="T47" i="9"/>
  <c r="P19" i="9"/>
  <c r="P73" i="9"/>
  <c r="T24" i="9"/>
  <c r="S35" i="9"/>
  <c r="V30" i="9"/>
  <c r="V24" i="9"/>
  <c r="P29" i="9"/>
  <c r="R56" i="9"/>
  <c r="R34" i="9"/>
  <c r="R50" i="9"/>
  <c r="Q30" i="9"/>
  <c r="V27" i="9"/>
  <c r="X82" i="9"/>
  <c r="P14" i="9"/>
  <c r="X42" i="9"/>
  <c r="P83" i="9"/>
  <c r="X19" i="9"/>
  <c r="V38" i="9"/>
  <c r="X34" i="9"/>
  <c r="M94" i="9"/>
  <c r="V23" i="9"/>
  <c r="V67" i="9"/>
  <c r="M42" i="9"/>
  <c r="X69" i="9"/>
  <c r="P50" i="9"/>
  <c r="X71" i="9"/>
  <c r="W26" i="9"/>
  <c r="T43" i="9"/>
  <c r="U33" i="9"/>
  <c r="R44" i="9"/>
  <c r="R31" i="9"/>
  <c r="U50" i="9"/>
  <c r="M53" i="9"/>
  <c r="S62" i="9"/>
  <c r="X77" i="9"/>
  <c r="R47" i="9"/>
  <c r="R38" i="9"/>
  <c r="P45" i="9"/>
  <c r="P51" i="9"/>
  <c r="V17" i="9"/>
  <c r="V62" i="9"/>
  <c r="R27" i="9"/>
  <c r="V75" i="9"/>
  <c r="W16" i="9"/>
  <c r="R79" i="9"/>
  <c r="W17" i="9"/>
  <c r="U72" i="9"/>
  <c r="Q43" i="9"/>
  <c r="V60" i="9"/>
  <c r="R60" i="9"/>
  <c r="X29" i="9"/>
  <c r="P71" i="9"/>
  <c r="X67" i="9"/>
  <c r="S29" i="9"/>
  <c r="R37" i="9"/>
  <c r="R41" i="9"/>
  <c r="V45" i="9"/>
  <c r="Q81" i="9"/>
  <c r="R62" i="9"/>
  <c r="Q40" i="9"/>
  <c r="X81" i="9"/>
  <c r="T76" i="9"/>
  <c r="S31" i="9"/>
  <c r="P82" i="9"/>
  <c r="X87" i="9"/>
  <c r="R29" i="9"/>
  <c r="Q38" i="9"/>
  <c r="V41" i="9"/>
  <c r="X20" i="9"/>
  <c r="U53" i="9"/>
  <c r="T73" i="9"/>
  <c r="M66" i="9"/>
  <c r="U69" i="9"/>
  <c r="R26" i="9"/>
  <c r="X49" i="9"/>
  <c r="W50" i="9"/>
  <c r="S19" i="9"/>
  <c r="M59" i="9"/>
  <c r="S15" i="9"/>
  <c r="R15" i="9"/>
  <c r="X13" i="9"/>
  <c r="Q72" i="9"/>
  <c r="Q62" i="9"/>
  <c r="Q60" i="9"/>
  <c r="T67" i="9"/>
  <c r="V28" i="9"/>
  <c r="T61" i="9"/>
  <c r="T75" i="9"/>
  <c r="W37" i="9"/>
  <c r="M57" i="9"/>
  <c r="X57" i="9"/>
  <c r="P34" i="9"/>
  <c r="S66" i="9"/>
  <c r="Q45" i="9"/>
  <c r="R59" i="9"/>
  <c r="Q26" i="9"/>
  <c r="T17" i="9"/>
  <c r="P64" i="9"/>
  <c r="T87" i="9"/>
  <c r="M83" i="9"/>
  <c r="P68" i="9"/>
  <c r="S46" i="9"/>
  <c r="W78" i="9"/>
  <c r="T63" i="9"/>
  <c r="U47" i="9"/>
  <c r="P41" i="9"/>
  <c r="Q82" i="9"/>
  <c r="S49" i="9"/>
  <c r="Q17" i="9"/>
  <c r="X63" i="9"/>
  <c r="U68" i="9"/>
  <c r="V74" i="9"/>
  <c r="Q54" i="9"/>
  <c r="W79" i="9"/>
  <c r="S21" i="9"/>
  <c r="X79" i="9"/>
  <c r="R20" i="9"/>
  <c r="R73" i="9"/>
  <c r="Q32" i="9"/>
  <c r="S33" i="9"/>
  <c r="X39" i="9"/>
  <c r="V22" i="9"/>
  <c r="S48" i="9"/>
  <c r="V29" i="9"/>
  <c r="X52" i="9"/>
  <c r="M88" i="9"/>
  <c r="W73" i="9"/>
  <c r="U58" i="9"/>
  <c r="P38" i="9"/>
  <c r="U19" i="9"/>
  <c r="V15" i="9"/>
  <c r="Q71" i="9"/>
  <c r="M45" i="9"/>
  <c r="R24" i="9"/>
  <c r="R35" i="9"/>
  <c r="T14" i="9"/>
  <c r="S27" i="9"/>
  <c r="P13" i="9"/>
  <c r="U14" i="9"/>
  <c r="U31" i="9"/>
  <c r="W23" i="9"/>
  <c r="P46" i="9"/>
  <c r="Q86" i="9"/>
  <c r="Q49" i="9"/>
  <c r="M77" i="9"/>
  <c r="S50" i="9"/>
  <c r="V16" i="9"/>
  <c r="P22" i="9"/>
  <c r="X28" i="9"/>
  <c r="V54" i="9"/>
  <c r="T28" i="9"/>
  <c r="T39" i="9"/>
  <c r="S44" i="9"/>
  <c r="P17" i="9"/>
  <c r="W82" i="9"/>
  <c r="Q27" i="9"/>
  <c r="U23" i="9"/>
  <c r="M39" i="9"/>
  <c r="M24" i="9"/>
  <c r="Y11" i="7"/>
  <c r="AB41" i="7"/>
  <c r="Q30" i="7"/>
  <c r="Y33" i="7"/>
  <c r="H38" i="7"/>
  <c r="AB34" i="7"/>
  <c r="AJ34" i="7"/>
  <c r="Y39" i="7"/>
  <c r="X22" i="7"/>
  <c r="AB36" i="7"/>
  <c r="AG37" i="7"/>
  <c r="H27" i="7"/>
  <c r="AF17" i="7"/>
  <c r="Y16" i="7"/>
  <c r="Q18" i="7"/>
  <c r="U33" i="7"/>
  <c r="T35" i="7"/>
  <c r="AG23" i="7"/>
  <c r="D22" i="7"/>
  <c r="U39" i="7"/>
  <c r="Y17" i="7"/>
  <c r="X13" i="7"/>
  <c r="AK29" i="7"/>
  <c r="H31" i="7"/>
  <c r="M23" i="9"/>
  <c r="E26" i="7"/>
  <c r="AC30" i="7"/>
  <c r="H14" i="7"/>
  <c r="M34" i="7"/>
  <c r="Y42" i="7"/>
  <c r="AK39" i="7"/>
  <c r="Y25" i="7"/>
  <c r="AK22" i="7"/>
  <c r="M41" i="7"/>
  <c r="AC15" i="7"/>
  <c r="L40" i="7"/>
  <c r="AC35" i="7"/>
  <c r="X42" i="7"/>
  <c r="AF34" i="7"/>
  <c r="U42" i="7"/>
  <c r="AF35" i="7"/>
  <c r="AB29" i="7"/>
  <c r="E30" i="7"/>
  <c r="AF33" i="7"/>
  <c r="D12" i="7"/>
  <c r="AJ33" i="7"/>
  <c r="T15" i="7"/>
  <c r="AJ20" i="7"/>
  <c r="U28" i="7"/>
  <c r="AB38" i="7"/>
  <c r="AC32" i="7"/>
  <c r="M36" i="9"/>
  <c r="M37" i="9"/>
  <c r="M35" i="9"/>
  <c r="Q38" i="7"/>
  <c r="AG41" i="7"/>
  <c r="U18" i="7"/>
  <c r="AK19" i="7"/>
  <c r="M13" i="7"/>
  <c r="E32" i="7"/>
  <c r="T21" i="7"/>
  <c r="L16" i="7"/>
  <c r="AJ24" i="7"/>
  <c r="H19" i="7"/>
  <c r="P18" i="7"/>
  <c r="E10" i="7"/>
  <c r="D30" i="7"/>
  <c r="H30" i="7"/>
  <c r="AB23" i="7"/>
  <c r="T10" i="7"/>
  <c r="AB25" i="7"/>
  <c r="E28" i="7"/>
  <c r="L42" i="7"/>
  <c r="M19" i="7"/>
  <c r="E16" i="7"/>
  <c r="AJ39" i="7"/>
  <c r="I16" i="7"/>
  <c r="X28" i="7"/>
  <c r="Q13" i="7"/>
  <c r="I20" i="7"/>
  <c r="Y15" i="7"/>
  <c r="I25" i="7"/>
  <c r="I15" i="7"/>
  <c r="AK25" i="7"/>
  <c r="Q40" i="7"/>
  <c r="E14" i="7"/>
  <c r="M22" i="7"/>
  <c r="AB10" i="7"/>
  <c r="AJ19" i="7"/>
  <c r="H20" i="7"/>
  <c r="AF19" i="7"/>
  <c r="L25" i="7"/>
  <c r="U38" i="7"/>
  <c r="D43" i="7"/>
  <c r="T13" i="7"/>
  <c r="P24" i="7"/>
  <c r="X33" i="7"/>
  <c r="D41" i="7"/>
  <c r="AJ27" i="7"/>
  <c r="M17" i="9"/>
  <c r="U23" i="7"/>
  <c r="AB17" i="7"/>
  <c r="T11" i="7"/>
  <c r="M27" i="9"/>
  <c r="M26" i="9"/>
  <c r="M28" i="9"/>
  <c r="M25" i="9"/>
  <c r="AJ40" i="7"/>
  <c r="H41" i="7"/>
  <c r="AB15" i="7"/>
  <c r="AC29" i="7"/>
  <c r="D31" i="7"/>
  <c r="T17" i="7"/>
  <c r="AB26" i="7"/>
  <c r="P22" i="7"/>
  <c r="X19" i="7"/>
  <c r="AF12" i="7"/>
  <c r="T25" i="7"/>
  <c r="L10" i="7"/>
  <c r="T9" i="7"/>
  <c r="D32" i="7"/>
  <c r="AB31" i="7"/>
  <c r="D18" i="7"/>
  <c r="H35" i="7"/>
  <c r="AB39" i="7"/>
  <c r="T14" i="7"/>
  <c r="H18" i="7"/>
  <c r="AF9" i="7"/>
  <c r="P13" i="7"/>
  <c r="T33" i="7"/>
  <c r="AC41" i="7"/>
  <c r="P34" i="7"/>
  <c r="AF43" i="7"/>
  <c r="AJ22" i="7"/>
  <c r="P42" i="7"/>
  <c r="AF21" i="7"/>
  <c r="AF22" i="7"/>
  <c r="X40" i="7"/>
  <c r="P15" i="7"/>
  <c r="X25" i="7"/>
  <c r="AF13" i="7"/>
  <c r="AJ41" i="7"/>
  <c r="T19" i="7"/>
  <c r="X23" i="7"/>
  <c r="D29" i="7"/>
  <c r="P31" i="7"/>
  <c r="P43" i="7"/>
  <c r="AC40" i="7"/>
  <c r="AB33" i="7"/>
  <c r="AB27" i="7"/>
  <c r="AB18" i="7"/>
  <c r="L12" i="7"/>
  <c r="T27" i="7"/>
  <c r="L26" i="7"/>
  <c r="L27" i="7"/>
  <c r="AF27" i="7"/>
  <c r="X43" i="7"/>
  <c r="T36" i="7"/>
  <c r="T28" i="7"/>
  <c r="AC25" i="7"/>
  <c r="AF39" i="7"/>
  <c r="H40" i="7"/>
  <c r="T12" i="7"/>
  <c r="L9" i="7"/>
  <c r="D14" i="7"/>
  <c r="D26" i="7"/>
  <c r="AJ43" i="7"/>
  <c r="D33" i="7"/>
  <c r="T16" i="7"/>
  <c r="D9" i="7"/>
  <c r="T38" i="7"/>
  <c r="D23" i="7"/>
  <c r="L43" i="7"/>
  <c r="AF26" i="7"/>
  <c r="L32" i="7"/>
  <c r="D11" i="7"/>
  <c r="X27" i="7"/>
  <c r="AC26" i="7"/>
  <c r="P32" i="7"/>
  <c r="X26" i="7"/>
  <c r="AF28" i="7"/>
  <c r="AJ23" i="7"/>
  <c r="P41" i="7"/>
  <c r="AJ13" i="7"/>
  <c r="T29" i="7"/>
  <c r="AJ15" i="7"/>
  <c r="AB32" i="7"/>
  <c r="T42" i="7"/>
  <c r="H42" i="7"/>
  <c r="AC13" i="7"/>
  <c r="L23" i="7"/>
  <c r="H22" i="7"/>
  <c r="AC38" i="7"/>
  <c r="AC22" i="7"/>
  <c r="AC36" i="7"/>
  <c r="D16" i="7"/>
  <c r="AF23" i="7"/>
  <c r="AC11" i="7"/>
  <c r="L18" i="7"/>
  <c r="H9" i="7"/>
  <c r="AF29" i="7"/>
  <c r="H32" i="7"/>
  <c r="AC20" i="7"/>
  <c r="AC19" i="7"/>
  <c r="H23" i="7"/>
  <c r="AB12" i="7"/>
  <c r="X18" i="7"/>
  <c r="P17" i="7"/>
  <c r="L11" i="7"/>
  <c r="AB37" i="7"/>
  <c r="AJ21" i="7"/>
  <c r="L22" i="7"/>
  <c r="P28" i="7"/>
  <c r="AC17" i="7"/>
  <c r="X11" i="7"/>
  <c r="AB28" i="7"/>
  <c r="H11" i="7"/>
  <c r="AC31" i="7"/>
  <c r="P30" i="7"/>
  <c r="L33" i="7"/>
  <c r="H24" i="7"/>
  <c r="AC12" i="7"/>
  <c r="L15" i="7"/>
  <c r="X15" i="7"/>
  <c r="X29" i="7"/>
  <c r="T43" i="7"/>
  <c r="AC27" i="7"/>
  <c r="L30" i="7"/>
  <c r="H34" i="7"/>
  <c r="D28" i="7"/>
  <c r="H37" i="7"/>
  <c r="AF15" i="7"/>
  <c r="AC42" i="7"/>
  <c r="D21" i="7"/>
  <c r="P26" i="7"/>
  <c r="L21" i="7"/>
  <c r="AJ11" i="7"/>
  <c r="P10" i="7"/>
  <c r="T41" i="7"/>
  <c r="D40" i="7"/>
  <c r="T31" i="7"/>
  <c r="L35" i="7"/>
  <c r="AC33" i="7"/>
  <c r="H29" i="7"/>
  <c r="AJ32" i="7"/>
  <c r="P27" i="7"/>
  <c r="L31" i="7"/>
  <c r="L20" i="7"/>
  <c r="X20" i="7"/>
  <c r="AB24" i="7"/>
  <c r="X41" i="7"/>
  <c r="P9" i="7"/>
  <c r="AB40" i="7"/>
  <c r="AJ17" i="7"/>
  <c r="AC21" i="7"/>
  <c r="D36" i="7"/>
  <c r="X36" i="7"/>
  <c r="AJ35" i="7"/>
  <c r="AJ18" i="7"/>
  <c r="AF41" i="7"/>
  <c r="AJ31" i="7"/>
  <c r="P40" i="7"/>
  <c r="L24" i="7"/>
  <c r="H25" i="7"/>
  <c r="X32" i="7"/>
  <c r="AF37" i="7"/>
  <c r="AC28" i="7"/>
  <c r="L29" i="7"/>
  <c r="AF24" i="7"/>
  <c r="P14" i="7"/>
  <c r="T23" i="7"/>
  <c r="AB14" i="7"/>
  <c r="X10" i="7"/>
  <c r="L13" i="7"/>
  <c r="AC18" i="7"/>
  <c r="AJ10" i="7"/>
  <c r="T24" i="7"/>
  <c r="AB22" i="7"/>
  <c r="L28" i="7"/>
  <c r="T26" i="7"/>
  <c r="AB9" i="7"/>
  <c r="P39" i="7"/>
  <c r="H33" i="7"/>
  <c r="D19" i="7"/>
  <c r="AJ37" i="7"/>
  <c r="P38" i="7"/>
  <c r="P12" i="7"/>
  <c r="D24" i="7"/>
  <c r="X37" i="7"/>
  <c r="L17" i="7"/>
  <c r="H17" i="7"/>
  <c r="AB43" i="7"/>
  <c r="P33" i="7"/>
  <c r="T34" i="7"/>
  <c r="AJ38" i="7"/>
  <c r="AF14" i="7"/>
  <c r="AJ9" i="7"/>
  <c r="D42" i="7"/>
  <c r="D25" i="7"/>
  <c r="AF10" i="7"/>
  <c r="AJ25" i="7"/>
  <c r="D39" i="7"/>
  <c r="AJ42" i="7"/>
  <c r="AB20" i="7"/>
  <c r="AJ29" i="7"/>
  <c r="P25" i="7"/>
  <c r="AF36" i="7"/>
  <c r="T32" i="7"/>
  <c r="AC39" i="7"/>
  <c r="X21" i="7"/>
  <c r="AC16" i="7"/>
  <c r="AC24" i="7"/>
  <c r="AB11" i="7"/>
  <c r="P37" i="7"/>
  <c r="D13" i="7"/>
  <c r="H28" i="7"/>
  <c r="AJ26" i="7"/>
  <c r="X16" i="7"/>
  <c r="AB42" i="7"/>
  <c r="L41" i="7"/>
  <c r="T30" i="7"/>
  <c r="X14" i="7"/>
  <c r="H21" i="7"/>
  <c r="AJ36" i="7"/>
  <c r="L19" i="7"/>
  <c r="AC14" i="7"/>
  <c r="AF40" i="7"/>
  <c r="T18" i="7"/>
  <c r="H15" i="7"/>
  <c r="X30" i="7"/>
  <c r="L39" i="7"/>
  <c r="T39" i="7"/>
  <c r="AF16" i="7"/>
  <c r="AB19" i="7"/>
  <c r="P20" i="7"/>
  <c r="AC34" i="7"/>
  <c r="X31" i="7"/>
  <c r="T40" i="7"/>
  <c r="AF31" i="7"/>
  <c r="P35" i="7"/>
  <c r="D10" i="7"/>
  <c r="D20" i="7"/>
  <c r="AF20" i="7"/>
  <c r="D34" i="7"/>
  <c r="X34" i="7"/>
  <c r="X38" i="7"/>
  <c r="AJ12" i="7"/>
  <c r="AF11" i="7"/>
  <c r="AJ30" i="7"/>
  <c r="AC9" i="7"/>
  <c r="AF38" i="7"/>
  <c r="X35" i="7"/>
  <c r="D35" i="7"/>
  <c r="P23" i="7"/>
  <c r="L37" i="7"/>
  <c r="L34" i="7"/>
  <c r="D27" i="7"/>
  <c r="H39" i="7"/>
  <c r="D17" i="7"/>
  <c r="AF32" i="7"/>
  <c r="P36" i="7"/>
  <c r="AC37" i="7"/>
  <c r="P11" i="7"/>
  <c r="H12" i="7"/>
  <c r="P19" i="7"/>
  <c r="H43" i="7"/>
  <c r="AB21" i="7"/>
  <c r="M20" i="7"/>
  <c r="Q12" i="7"/>
  <c r="I31" i="7"/>
  <c r="I26" i="7"/>
  <c r="Y18" i="7"/>
  <c r="I37" i="7"/>
  <c r="E36" i="7"/>
  <c r="AG28" i="7"/>
  <c r="AB16" i="7"/>
  <c r="X17" i="7"/>
  <c r="AJ16" i="7"/>
  <c r="D37" i="7"/>
  <c r="M26" i="7"/>
  <c r="T20" i="7"/>
  <c r="AF18" i="7"/>
  <c r="H13" i="7"/>
  <c r="AB35" i="7"/>
  <c r="D38" i="7"/>
  <c r="H26" i="7"/>
  <c r="X12" i="7"/>
  <c r="M32" i="9"/>
  <c r="M33" i="9"/>
  <c r="M34" i="9"/>
  <c r="AG17" i="7"/>
  <c r="AF42" i="7"/>
  <c r="AC43" i="7"/>
  <c r="AG38" i="7"/>
  <c r="M11" i="7"/>
  <c r="AG20" i="7"/>
  <c r="E24" i="7"/>
  <c r="U9" i="7"/>
  <c r="U17" i="7"/>
  <c r="AK37" i="7"/>
  <c r="E41" i="7"/>
  <c r="AK34" i="7"/>
  <c r="AG33" i="7"/>
  <c r="AG18" i="7"/>
  <c r="Q34" i="7"/>
  <c r="U10" i="7"/>
  <c r="Y23" i="7"/>
  <c r="Y35" i="7"/>
  <c r="Y13" i="7"/>
  <c r="Q36" i="7"/>
  <c r="AG22" i="7"/>
  <c r="U16" i="7"/>
  <c r="U24" i="7"/>
  <c r="U19" i="7"/>
  <c r="E39" i="7"/>
  <c r="AK35" i="7"/>
  <c r="E23" i="7"/>
  <c r="Q19" i="7"/>
  <c r="U41" i="7"/>
  <c r="E34" i="7"/>
  <c r="Q24" i="7"/>
  <c r="AG21" i="7"/>
  <c r="E33" i="7"/>
  <c r="E40" i="7"/>
  <c r="E20" i="7"/>
  <c r="AK30" i="7"/>
  <c r="I42" i="7"/>
  <c r="I40" i="7"/>
  <c r="E22" i="7"/>
  <c r="AK42" i="7"/>
  <c r="I30" i="7"/>
  <c r="U11" i="7"/>
  <c r="AG27" i="7"/>
  <c r="AK14" i="7"/>
  <c r="M14" i="9"/>
  <c r="I38" i="7"/>
  <c r="U37" i="7"/>
  <c r="M24" i="7"/>
  <c r="AK40" i="7"/>
  <c r="U21" i="7"/>
  <c r="Q39" i="7"/>
  <c r="AG39" i="7"/>
  <c r="AK28" i="7"/>
  <c r="Y27" i="7"/>
  <c r="M32" i="7"/>
  <c r="Y41" i="7"/>
  <c r="M37" i="7"/>
  <c r="U27" i="7"/>
  <c r="Q23" i="7"/>
  <c r="AG34" i="7"/>
  <c r="AG35" i="7"/>
  <c r="I35" i="7"/>
  <c r="AK27" i="7"/>
  <c r="AK31" i="7"/>
  <c r="I22" i="7"/>
  <c r="M38" i="7"/>
  <c r="Q15" i="7"/>
  <c r="I12" i="7"/>
  <c r="I23" i="7"/>
  <c r="AG36" i="7"/>
  <c r="M16" i="7"/>
  <c r="E9" i="7"/>
  <c r="M17" i="7"/>
  <c r="AK26" i="7"/>
  <c r="M13" i="9"/>
  <c r="U40" i="7"/>
  <c r="I36" i="7"/>
  <c r="Y21" i="7"/>
  <c r="AK38" i="7"/>
  <c r="I29" i="7"/>
  <c r="AK24" i="7"/>
  <c r="E38" i="7"/>
  <c r="I19" i="7"/>
  <c r="AG40" i="7"/>
  <c r="U22" i="7"/>
  <c r="E42" i="7"/>
  <c r="Y22" i="7"/>
  <c r="I43" i="7"/>
  <c r="AG11" i="7"/>
  <c r="AK17" i="7"/>
  <c r="U14" i="7"/>
  <c r="U15" i="7"/>
  <c r="I11" i="7"/>
  <c r="AG43" i="7"/>
  <c r="AG16" i="7"/>
  <c r="AG32" i="7"/>
  <c r="U12" i="7"/>
  <c r="U36" i="7"/>
  <c r="Q9" i="7"/>
  <c r="Y29" i="7"/>
  <c r="M28" i="7"/>
  <c r="M10" i="7"/>
  <c r="AK10" i="7"/>
  <c r="AK15" i="7"/>
  <c r="AK23" i="7"/>
  <c r="M14" i="7"/>
  <c r="I24" i="7"/>
  <c r="AK16" i="7"/>
  <c r="Q29" i="7"/>
  <c r="M35" i="7"/>
  <c r="AK11" i="7"/>
  <c r="Y20" i="7"/>
  <c r="Y19" i="7"/>
  <c r="M27" i="7"/>
  <c r="Q31" i="7"/>
  <c r="M42" i="7"/>
  <c r="M15" i="9"/>
  <c r="AG13" i="7"/>
  <c r="AK9" i="7"/>
  <c r="Y12" i="7"/>
  <c r="I28" i="7"/>
  <c r="E13" i="7"/>
  <c r="U43" i="7"/>
  <c r="M12" i="7"/>
  <c r="AG19" i="7"/>
  <c r="AK13" i="7"/>
  <c r="M18" i="7"/>
  <c r="Y36" i="7"/>
  <c r="Q26" i="7"/>
  <c r="Y28" i="7"/>
  <c r="Q14" i="7"/>
  <c r="Y31" i="7"/>
  <c r="M31" i="7"/>
  <c r="U29" i="7"/>
  <c r="I18" i="7"/>
  <c r="E27" i="7"/>
  <c r="M43" i="7"/>
  <c r="M9" i="7"/>
  <c r="Q43" i="7"/>
  <c r="U31" i="7"/>
  <c r="I27" i="7"/>
  <c r="AG12" i="7"/>
  <c r="Q20" i="7"/>
  <c r="AK32" i="7"/>
  <c r="AK36" i="7"/>
  <c r="M16" i="9"/>
  <c r="AG30" i="7"/>
  <c r="U30" i="7"/>
  <c r="M36" i="7"/>
  <c r="U34" i="7"/>
  <c r="Q25" i="7"/>
  <c r="I21" i="7"/>
  <c r="M40" i="7"/>
  <c r="Y24" i="7"/>
  <c r="U35" i="7"/>
  <c r="Q10" i="7"/>
  <c r="AG9" i="7"/>
  <c r="Q16" i="7"/>
  <c r="AG24" i="7"/>
  <c r="E12" i="7"/>
  <c r="Q33" i="7"/>
  <c r="E29" i="7"/>
  <c r="I32" i="7"/>
  <c r="E11" i="7"/>
  <c r="E17" i="7"/>
  <c r="Y9" i="7"/>
  <c r="I33" i="7"/>
  <c r="AK18" i="7"/>
  <c r="Y37" i="7"/>
  <c r="Y40" i="7"/>
  <c r="E37" i="7"/>
  <c r="I39" i="7"/>
  <c r="M33" i="7"/>
  <c r="M25" i="7"/>
  <c r="E35" i="7"/>
  <c r="Q32" i="7"/>
  <c r="AK43" i="7"/>
  <c r="E19" i="7"/>
  <c r="Q42" i="7"/>
  <c r="E18" i="7"/>
  <c r="AG15" i="7"/>
  <c r="AK33" i="7"/>
  <c r="U32" i="7"/>
  <c r="AK12" i="7"/>
  <c r="AG31" i="7"/>
  <c r="I34" i="7"/>
  <c r="U26" i="7"/>
  <c r="AG29" i="7"/>
  <c r="I41" i="7"/>
  <c r="Y26" i="7"/>
  <c r="Q27" i="7"/>
  <c r="AG42" i="7"/>
  <c r="E21" i="7"/>
  <c r="Q37" i="7"/>
  <c r="I17" i="7"/>
  <c r="AK21" i="7"/>
  <c r="Q17" i="7"/>
  <c r="U13" i="7"/>
  <c r="Q22" i="7"/>
  <c r="M39" i="7"/>
  <c r="Y30" i="7"/>
  <c r="E15" i="7"/>
  <c r="Y38" i="7"/>
  <c r="Y32" i="7"/>
  <c r="AG25" i="7"/>
  <c r="Y34" i="7"/>
  <c r="M23" i="7"/>
  <c r="I13" i="7"/>
  <c r="Q41" i="7"/>
  <c r="U25" i="7"/>
  <c r="Y14" i="7"/>
  <c r="I9" i="7"/>
  <c r="E43" i="7"/>
  <c r="I10" i="7"/>
  <c r="AK41" i="7"/>
  <c r="Q35" i="7"/>
  <c r="Y10" i="7"/>
  <c r="E25" i="7"/>
  <c r="Q28" i="7"/>
  <c r="AK20" i="7"/>
  <c r="AG10" i="7"/>
  <c r="AG14" i="7"/>
  <c r="L38" i="7"/>
  <c r="L36" i="7"/>
  <c r="T37" i="7"/>
  <c r="X9" i="7"/>
  <c r="E31" i="7"/>
  <c r="M15" i="7"/>
  <c r="AJ14" i="7"/>
  <c r="AB13" i="7"/>
  <c r="H10" i="7"/>
  <c r="AB30" i="7"/>
  <c r="AF25" i="7"/>
  <c r="X24" i="7"/>
  <c r="AC23" i="7"/>
  <c r="M19" i="9"/>
  <c r="M29" i="9"/>
  <c r="M31" i="9"/>
  <c r="M30" i="9"/>
  <c r="M21" i="9"/>
  <c r="M20" i="9"/>
  <c r="M30" i="7"/>
  <c r="Y43" i="7"/>
  <c r="Q11" i="7"/>
  <c r="M21" i="7"/>
  <c r="U20" i="7"/>
  <c r="Q21" i="7"/>
  <c r="M29" i="7"/>
  <c r="M18" i="9"/>
  <c r="M22" i="9"/>
  <c r="AF30" i="7"/>
  <c r="P21" i="7"/>
  <c r="I14" i="7"/>
  <c r="D15" i="7"/>
  <c r="X39" i="7"/>
  <c r="AG26" i="7"/>
  <c r="T22" i="7"/>
  <c r="AJ28" i="7"/>
  <c r="H36" i="7"/>
  <c r="P16" i="7"/>
  <c r="P29" i="7"/>
  <c r="AC10" i="7"/>
  <c r="L14" i="7"/>
  <c r="H16" i="7"/>
  <c r="R12" i="9" l="1"/>
  <c r="S12" i="9"/>
  <c r="U12" i="9"/>
  <c r="Q12" i="9"/>
  <c r="X12" i="9"/>
  <c r="P12" i="9"/>
  <c r="M12" i="9"/>
  <c r="T12" i="9"/>
  <c r="W12" i="9"/>
  <c r="V12" i="9"/>
  <c r="X8" i="7"/>
  <c r="F26" i="4" s="1"/>
  <c r="G26" i="4" s="1"/>
  <c r="AG8" i="7"/>
  <c r="Q8" i="7"/>
  <c r="N24" i="4" s="1"/>
  <c r="M24" i="4" s="1"/>
  <c r="AK8" i="7"/>
  <c r="Y8" i="7"/>
  <c r="N26" i="4" s="1"/>
  <c r="M26" i="4" s="1"/>
  <c r="M8" i="7"/>
  <c r="N23" i="4" s="1"/>
  <c r="AC8" i="7"/>
  <c r="P8" i="7"/>
  <c r="F24" i="4" s="1"/>
  <c r="G24" i="4" s="1"/>
  <c r="H8" i="7"/>
  <c r="F22" i="4" s="1"/>
  <c r="G22" i="4" s="1"/>
  <c r="AJ8" i="7"/>
  <c r="D8" i="7"/>
  <c r="F21" i="4" s="1"/>
  <c r="G21" i="4" s="1"/>
  <c r="L8" i="7"/>
  <c r="F23" i="4" s="1"/>
  <c r="G23" i="4" s="1"/>
  <c r="AF8" i="7"/>
  <c r="F28" i="4" s="1"/>
  <c r="G28" i="4" s="1"/>
  <c r="T8" i="7"/>
  <c r="F25" i="4" s="1"/>
  <c r="G25" i="4" s="1"/>
  <c r="AB8" i="7"/>
  <c r="I8" i="7"/>
  <c r="N22" i="4" s="1"/>
  <c r="E8" i="7"/>
  <c r="N21" i="4" s="1"/>
  <c r="M21" i="4" s="1"/>
  <c r="U8" i="7"/>
  <c r="N25" i="4" s="1"/>
  <c r="M25" i="4" s="1"/>
  <c r="AY21" i="3" l="1"/>
  <c r="AY29" i="3"/>
  <c r="AY25" i="3"/>
  <c r="AY26" i="3"/>
  <c r="AY27" i="3"/>
  <c r="AY19" i="3"/>
  <c r="M19" i="3" s="1"/>
  <c r="AO19" i="3" s="1"/>
  <c r="AY24" i="3"/>
  <c r="M24" i="3" s="1"/>
  <c r="AO24" i="3" s="1"/>
  <c r="AY18" i="3"/>
  <c r="M18" i="3" s="1"/>
  <c r="AO18" i="3" s="1"/>
  <c r="AY23" i="3"/>
  <c r="AY20" i="3"/>
  <c r="M20" i="3" s="1"/>
  <c r="AO20" i="3" s="1"/>
  <c r="AY22" i="3"/>
  <c r="N32" i="4"/>
  <c r="N41" i="3"/>
  <c r="AJ41" i="3" s="1"/>
  <c r="N36" i="3"/>
  <c r="AJ36" i="3" s="1"/>
  <c r="N40" i="3"/>
  <c r="AJ40" i="3" s="1"/>
  <c r="N39" i="3"/>
  <c r="AJ39" i="3" s="1"/>
  <c r="N38" i="3"/>
  <c r="AJ38" i="3" s="1"/>
  <c r="N37" i="3"/>
  <c r="AJ37" i="3" s="1"/>
  <c r="I41" i="3"/>
  <c r="AI41" i="3" s="1"/>
  <c r="I36" i="3"/>
  <c r="AI36" i="3" s="1"/>
  <c r="I40" i="3"/>
  <c r="AI40" i="3" s="1"/>
  <c r="I39" i="3"/>
  <c r="AI39" i="3" s="1"/>
  <c r="I38" i="3"/>
  <c r="AI38" i="3" s="1"/>
  <c r="I37" i="3"/>
  <c r="AI37" i="3" s="1"/>
  <c r="G41" i="3"/>
  <c r="AK41" i="3" s="1"/>
  <c r="G36" i="3"/>
  <c r="AK36" i="3" s="1"/>
  <c r="G40" i="3"/>
  <c r="AK40" i="3" s="1"/>
  <c r="G39" i="3"/>
  <c r="AK39" i="3" s="1"/>
  <c r="G38" i="3"/>
  <c r="AK38" i="3" s="1"/>
  <c r="G37" i="3"/>
  <c r="AK37" i="3" s="1"/>
  <c r="F37" i="3"/>
  <c r="AG37" i="3" s="1"/>
  <c r="F36" i="3"/>
  <c r="AG36" i="3" s="1"/>
  <c r="F40" i="3"/>
  <c r="AG40" i="3" s="1"/>
  <c r="F39" i="3"/>
  <c r="AG39" i="3" s="1"/>
  <c r="F38" i="3"/>
  <c r="AG38" i="3" s="1"/>
  <c r="F41" i="3"/>
  <c r="AG41" i="3" s="1"/>
  <c r="AZ39" i="3"/>
  <c r="M39" i="3" s="1"/>
  <c r="AZ36" i="3"/>
  <c r="M36" i="3" s="1"/>
  <c r="AZ37" i="3"/>
  <c r="M37" i="3" s="1"/>
  <c r="AZ38" i="3"/>
  <c r="M38" i="3" s="1"/>
  <c r="H41" i="3"/>
  <c r="AH41" i="3" s="1"/>
  <c r="H36" i="3"/>
  <c r="AH36" i="3" s="1"/>
  <c r="H40" i="3"/>
  <c r="AH40" i="3" s="1"/>
  <c r="H39" i="3"/>
  <c r="AH39" i="3" s="1"/>
  <c r="H38" i="3"/>
  <c r="AH38" i="3" s="1"/>
  <c r="H37" i="3"/>
  <c r="AH37" i="3" s="1"/>
  <c r="J38" i="3"/>
  <c r="AL38" i="3" s="1"/>
  <c r="J41" i="3"/>
  <c r="AL41" i="3" s="1"/>
  <c r="J36" i="3"/>
  <c r="AL36" i="3" s="1"/>
  <c r="J40" i="3"/>
  <c r="AL40" i="3" s="1"/>
  <c r="J39" i="3"/>
  <c r="AL39" i="3" s="1"/>
  <c r="J37" i="3"/>
  <c r="AL37" i="3" s="1"/>
  <c r="M23" i="4"/>
  <c r="F38" i="4" s="1"/>
  <c r="L12" i="3"/>
  <c r="AN12" i="3" s="1"/>
  <c r="L20" i="3"/>
  <c r="AN20" i="3" s="1"/>
  <c r="L19" i="3"/>
  <c r="AN19" i="3" s="1"/>
  <c r="G12" i="3"/>
  <c r="AK12" i="3" s="1"/>
  <c r="G23" i="3"/>
  <c r="AK23" i="3" s="1"/>
  <c r="G31" i="3"/>
  <c r="AK31" i="3" s="1"/>
  <c r="G22" i="3"/>
  <c r="AK22" i="3" s="1"/>
  <c r="G30" i="3"/>
  <c r="AK30" i="3" s="1"/>
  <c r="G24" i="3"/>
  <c r="AK24" i="3" s="1"/>
  <c r="G21" i="3"/>
  <c r="AK21" i="3" s="1"/>
  <c r="G29" i="3"/>
  <c r="AK29" i="3" s="1"/>
  <c r="G20" i="3"/>
  <c r="AK20" i="3" s="1"/>
  <c r="G28" i="3"/>
  <c r="AK28" i="3" s="1"/>
  <c r="G19" i="3"/>
  <c r="AK19" i="3" s="1"/>
  <c r="G27" i="3"/>
  <c r="AK27" i="3" s="1"/>
  <c r="G35" i="3"/>
  <c r="AK35" i="3" s="1"/>
  <c r="G26" i="3"/>
  <c r="AK26" i="3" s="1"/>
  <c r="G34" i="3"/>
  <c r="AK34" i="3" s="1"/>
  <c r="G25" i="3"/>
  <c r="AK25" i="3" s="1"/>
  <c r="G33" i="3"/>
  <c r="AK33" i="3" s="1"/>
  <c r="G32" i="3"/>
  <c r="AK32" i="3" s="1"/>
  <c r="AY12" i="3"/>
  <c r="M12" i="3" s="1"/>
  <c r="AO12" i="3" s="1"/>
  <c r="H12" i="3"/>
  <c r="AH12" i="3" s="1"/>
  <c r="H20" i="3"/>
  <c r="AH20" i="3" s="1"/>
  <c r="H28" i="3"/>
  <c r="AH28" i="3" s="1"/>
  <c r="H29" i="3"/>
  <c r="AH29" i="3" s="1"/>
  <c r="H19" i="3"/>
  <c r="AH19" i="3" s="1"/>
  <c r="H27" i="3"/>
  <c r="AH27" i="3" s="1"/>
  <c r="H35" i="3"/>
  <c r="AH35" i="3" s="1"/>
  <c r="H26" i="3"/>
  <c r="AH26" i="3" s="1"/>
  <c r="H34" i="3"/>
  <c r="AH34" i="3" s="1"/>
  <c r="H25" i="3"/>
  <c r="AH25" i="3" s="1"/>
  <c r="H33" i="3"/>
  <c r="AH33" i="3" s="1"/>
  <c r="H24" i="3"/>
  <c r="AH24" i="3" s="1"/>
  <c r="H32" i="3"/>
  <c r="AH32" i="3" s="1"/>
  <c r="H23" i="3"/>
  <c r="AH23" i="3" s="1"/>
  <c r="H31" i="3"/>
  <c r="AH31" i="3" s="1"/>
  <c r="H21" i="3"/>
  <c r="AH21" i="3" s="1"/>
  <c r="H22" i="3"/>
  <c r="AH22" i="3" s="1"/>
  <c r="H30" i="3"/>
  <c r="AH30" i="3" s="1"/>
  <c r="J12" i="3"/>
  <c r="AL12" i="3" s="1"/>
  <c r="J24" i="3"/>
  <c r="AL24" i="3" s="1"/>
  <c r="J32" i="3"/>
  <c r="AL32" i="3" s="1"/>
  <c r="J23" i="3"/>
  <c r="AL23" i="3" s="1"/>
  <c r="J31" i="3"/>
  <c r="AL31" i="3" s="1"/>
  <c r="J33" i="3"/>
  <c r="AL33" i="3" s="1"/>
  <c r="J22" i="3"/>
  <c r="AL22" i="3" s="1"/>
  <c r="J30" i="3"/>
  <c r="AL30" i="3" s="1"/>
  <c r="J25" i="3"/>
  <c r="AL25" i="3" s="1"/>
  <c r="J21" i="3"/>
  <c r="AL21" i="3" s="1"/>
  <c r="J29" i="3"/>
  <c r="AL29" i="3" s="1"/>
  <c r="J20" i="3"/>
  <c r="AL20" i="3" s="1"/>
  <c r="J28" i="3"/>
  <c r="AL28" i="3" s="1"/>
  <c r="J19" i="3"/>
  <c r="AL19" i="3" s="1"/>
  <c r="J27" i="3"/>
  <c r="AL27" i="3" s="1"/>
  <c r="J35" i="3"/>
  <c r="AL35" i="3" s="1"/>
  <c r="J26" i="3"/>
  <c r="AL26" i="3" s="1"/>
  <c r="J34" i="3"/>
  <c r="AL34" i="3" s="1"/>
  <c r="N12" i="3"/>
  <c r="AJ12" i="3" s="1"/>
  <c r="N22" i="3"/>
  <c r="AJ22" i="3" s="1"/>
  <c r="N30" i="3"/>
  <c r="AJ30" i="3" s="1"/>
  <c r="N21" i="3"/>
  <c r="AJ21" i="3" s="1"/>
  <c r="N29" i="3"/>
  <c r="AJ29" i="3" s="1"/>
  <c r="N20" i="3"/>
  <c r="AJ20" i="3" s="1"/>
  <c r="N28" i="3"/>
  <c r="AJ28" i="3" s="1"/>
  <c r="N19" i="3"/>
  <c r="AJ19" i="3" s="1"/>
  <c r="N27" i="3"/>
  <c r="AJ27" i="3" s="1"/>
  <c r="N35" i="3"/>
  <c r="AJ35" i="3" s="1"/>
  <c r="N23" i="3"/>
  <c r="AJ23" i="3" s="1"/>
  <c r="N26" i="3"/>
  <c r="AJ26" i="3" s="1"/>
  <c r="N34" i="3"/>
  <c r="AJ34" i="3" s="1"/>
  <c r="N25" i="3"/>
  <c r="AJ25" i="3" s="1"/>
  <c r="N33" i="3"/>
  <c r="AJ33" i="3" s="1"/>
  <c r="N31" i="3"/>
  <c r="AJ31" i="3" s="1"/>
  <c r="N24" i="3"/>
  <c r="AJ24" i="3" s="1"/>
  <c r="N32" i="3"/>
  <c r="AJ32" i="3" s="1"/>
  <c r="I12" i="3"/>
  <c r="AI12" i="3" s="1"/>
  <c r="I21" i="3"/>
  <c r="AI21" i="3" s="1"/>
  <c r="I29" i="3"/>
  <c r="AI29" i="3" s="1"/>
  <c r="I20" i="3"/>
  <c r="AI20" i="3" s="1"/>
  <c r="I28" i="3"/>
  <c r="AI28" i="3" s="1"/>
  <c r="I19" i="3"/>
  <c r="AI19" i="3" s="1"/>
  <c r="I27" i="3"/>
  <c r="AI27" i="3" s="1"/>
  <c r="I35" i="3"/>
  <c r="AI35" i="3" s="1"/>
  <c r="I26" i="3"/>
  <c r="AI26" i="3" s="1"/>
  <c r="I34" i="3"/>
  <c r="AI34" i="3" s="1"/>
  <c r="I25" i="3"/>
  <c r="AI25" i="3" s="1"/>
  <c r="I33" i="3"/>
  <c r="AI33" i="3" s="1"/>
  <c r="I22" i="3"/>
  <c r="AI22" i="3" s="1"/>
  <c r="I30" i="3"/>
  <c r="AI30" i="3" s="1"/>
  <c r="I24" i="3"/>
  <c r="AI24" i="3" s="1"/>
  <c r="I32" i="3"/>
  <c r="AI32" i="3" s="1"/>
  <c r="I23" i="3"/>
  <c r="AI23" i="3" s="1"/>
  <c r="I31" i="3"/>
  <c r="AI31" i="3" s="1"/>
  <c r="F12" i="3"/>
  <c r="AG12" i="3" s="1"/>
  <c r="F19" i="3"/>
  <c r="AG19" i="3" s="1"/>
  <c r="F20" i="3"/>
  <c r="AG20" i="3" s="1"/>
  <c r="F21" i="3"/>
  <c r="AG21" i="3" s="1"/>
  <c r="F22" i="3"/>
  <c r="AG22" i="3" s="1"/>
  <c r="F23" i="3"/>
  <c r="AG23" i="3" s="1"/>
  <c r="F24" i="3"/>
  <c r="AG24" i="3" s="1"/>
  <c r="F25" i="3"/>
  <c r="AG25" i="3" s="1"/>
  <c r="F26" i="3"/>
  <c r="AG26" i="3" s="1"/>
  <c r="F27" i="3"/>
  <c r="AG27" i="3" s="1"/>
  <c r="F28" i="3"/>
  <c r="AG28" i="3" s="1"/>
  <c r="F29" i="3"/>
  <c r="AG29" i="3" s="1"/>
  <c r="F30" i="3"/>
  <c r="AG30" i="3" s="1"/>
  <c r="F31" i="3"/>
  <c r="AG31" i="3" s="1"/>
  <c r="F32" i="3"/>
  <c r="AG32" i="3" s="1"/>
  <c r="F33" i="3"/>
  <c r="AG33" i="3" s="1"/>
  <c r="F34" i="3"/>
  <c r="AG34" i="3" s="1"/>
  <c r="F35" i="3"/>
  <c r="AG35" i="3" s="1"/>
  <c r="N17" i="3"/>
  <c r="AJ17" i="3" s="1"/>
  <c r="N18" i="3"/>
  <c r="AJ18" i="3" s="1"/>
  <c r="L17" i="3"/>
  <c r="AN17" i="3" s="1"/>
  <c r="L18" i="3"/>
  <c r="AN18" i="3" s="1"/>
  <c r="I17" i="3"/>
  <c r="AI17" i="3" s="1"/>
  <c r="I18" i="3"/>
  <c r="AI18" i="3" s="1"/>
  <c r="G17" i="3"/>
  <c r="AK17" i="3" s="1"/>
  <c r="G18" i="3"/>
  <c r="AK18" i="3" s="1"/>
  <c r="F17" i="3"/>
  <c r="AG17" i="3" s="1"/>
  <c r="F18" i="3"/>
  <c r="AG18" i="3" s="1"/>
  <c r="AY17" i="3"/>
  <c r="M17" i="3" s="1"/>
  <c r="AO17" i="3" s="1"/>
  <c r="H17" i="3"/>
  <c r="AH17" i="3" s="1"/>
  <c r="H18" i="3"/>
  <c r="AH18" i="3" s="1"/>
  <c r="J17" i="3"/>
  <c r="AL17" i="3" s="1"/>
  <c r="J18" i="3"/>
  <c r="AL18" i="3" s="1"/>
  <c r="N15" i="3"/>
  <c r="AJ15" i="3" s="1"/>
  <c r="N14" i="3"/>
  <c r="AJ14" i="3" s="1"/>
  <c r="N16" i="3"/>
  <c r="AJ16" i="3" s="1"/>
  <c r="N13" i="3"/>
  <c r="AJ13" i="3" s="1"/>
  <c r="L13" i="3"/>
  <c r="AN13" i="3" s="1"/>
  <c r="L16" i="3"/>
  <c r="AN16" i="3" s="1"/>
  <c r="L15" i="3"/>
  <c r="AN15" i="3" s="1"/>
  <c r="L14" i="3"/>
  <c r="AN14" i="3" s="1"/>
  <c r="I15" i="3"/>
  <c r="AI15" i="3" s="1"/>
  <c r="I14" i="3"/>
  <c r="AI14" i="3" s="1"/>
  <c r="I16" i="3"/>
  <c r="AI16" i="3" s="1"/>
  <c r="I13" i="3"/>
  <c r="AI13" i="3" s="1"/>
  <c r="G16" i="3"/>
  <c r="AK16" i="3" s="1"/>
  <c r="G15" i="3"/>
  <c r="AK15" i="3" s="1"/>
  <c r="G14" i="3"/>
  <c r="AK14" i="3" s="1"/>
  <c r="G13" i="3"/>
  <c r="AK13" i="3" s="1"/>
  <c r="F16" i="3"/>
  <c r="AG16" i="3" s="1"/>
  <c r="F14" i="3"/>
  <c r="AG14" i="3" s="1"/>
  <c r="F15" i="3"/>
  <c r="AG15" i="3" s="1"/>
  <c r="AZ35" i="3"/>
  <c r="M35" i="3" s="1"/>
  <c r="AY15" i="3"/>
  <c r="M15" i="3" s="1"/>
  <c r="AO15" i="3" s="1"/>
  <c r="AY13" i="3"/>
  <c r="M13" i="3" s="1"/>
  <c r="AO13" i="3" s="1"/>
  <c r="AY16" i="3"/>
  <c r="M16" i="3" s="1"/>
  <c r="AO16" i="3" s="1"/>
  <c r="AY14" i="3"/>
  <c r="M14" i="3" s="1"/>
  <c r="AO14" i="3" s="1"/>
  <c r="H16" i="3"/>
  <c r="AH16" i="3" s="1"/>
  <c r="H14" i="3"/>
  <c r="AH14" i="3" s="1"/>
  <c r="H15" i="3"/>
  <c r="AH15" i="3" s="1"/>
  <c r="H13" i="3"/>
  <c r="AH13" i="3" s="1"/>
  <c r="J13" i="3"/>
  <c r="AL13" i="3" s="1"/>
  <c r="J14" i="3"/>
  <c r="AL14" i="3" s="1"/>
  <c r="J16" i="3"/>
  <c r="AL16" i="3" s="1"/>
  <c r="J15" i="3"/>
  <c r="AL15" i="3" s="1"/>
  <c r="F41" i="4"/>
  <c r="AZ28" i="3"/>
  <c r="M28" i="3" s="1"/>
  <c r="AZ34" i="3"/>
  <c r="M34" i="3" s="1"/>
  <c r="AZ33" i="3"/>
  <c r="M33" i="3" s="1"/>
  <c r="AZ22" i="3"/>
  <c r="M22" i="3" s="1"/>
  <c r="AZ27" i="3"/>
  <c r="M27" i="3" s="1"/>
  <c r="AZ25" i="3"/>
  <c r="M25" i="3" s="1"/>
  <c r="AZ21" i="3"/>
  <c r="M21" i="3" s="1"/>
  <c r="AZ31" i="3"/>
  <c r="M31" i="3" s="1"/>
  <c r="AZ32" i="3"/>
  <c r="M32" i="3" s="1"/>
  <c r="AZ30" i="3"/>
  <c r="M30" i="3" s="1"/>
  <c r="AZ26" i="3"/>
  <c r="M26" i="3" s="1"/>
  <c r="AZ23" i="3"/>
  <c r="M23" i="3" s="1"/>
  <c r="AZ29" i="3"/>
  <c r="M29" i="3" s="1"/>
  <c r="L24" i="3"/>
  <c r="AN24" i="3" s="1"/>
  <c r="F40" i="4"/>
  <c r="G41" i="4"/>
  <c r="F39" i="4"/>
  <c r="F36" i="4"/>
  <c r="G39" i="4"/>
  <c r="G37" i="4"/>
  <c r="G36" i="4"/>
  <c r="G38" i="4"/>
  <c r="M22" i="4"/>
  <c r="F37" i="4" s="1"/>
  <c r="F30" i="4"/>
  <c r="G30" i="4" s="1"/>
  <c r="G40" i="4"/>
  <c r="N28" i="4"/>
  <c r="M28" i="4" s="1"/>
  <c r="F42" i="4" s="1"/>
  <c r="AP38" i="3" l="1"/>
  <c r="AO38" i="3"/>
  <c r="AP36" i="3"/>
  <c r="AO36" i="3"/>
  <c r="AP39" i="3"/>
  <c r="AO39" i="3"/>
  <c r="AP37" i="3"/>
  <c r="AO37" i="3"/>
  <c r="AP22" i="3"/>
  <c r="AO22" i="3"/>
  <c r="AP26" i="3"/>
  <c r="AO26" i="3"/>
  <c r="AP35" i="3"/>
  <c r="AO35" i="3"/>
  <c r="AP28" i="3"/>
  <c r="AO28" i="3"/>
  <c r="AP30" i="3"/>
  <c r="AO30" i="3"/>
  <c r="AP33" i="3"/>
  <c r="AO33" i="3"/>
  <c r="AP32" i="3"/>
  <c r="AO32" i="3"/>
  <c r="AP31" i="3"/>
  <c r="AO31" i="3"/>
  <c r="AP21" i="3"/>
  <c r="AO21" i="3"/>
  <c r="AP34" i="3"/>
  <c r="AO34" i="3"/>
  <c r="AP29" i="3"/>
  <c r="AO29" i="3"/>
  <c r="AP25" i="3"/>
  <c r="AO25" i="3"/>
  <c r="AP27" i="3"/>
  <c r="AO27" i="3"/>
  <c r="AP23" i="3"/>
  <c r="AO23" i="3"/>
  <c r="J10" i="3"/>
  <c r="L49" i="3"/>
  <c r="AN49" i="3" s="1"/>
  <c r="L42" i="3"/>
  <c r="AN42" i="3" s="1"/>
  <c r="L41" i="3"/>
  <c r="AN41" i="3" s="1"/>
  <c r="L68" i="3"/>
  <c r="AN68" i="3" s="1"/>
  <c r="L98" i="3"/>
  <c r="AN98" i="3" s="1"/>
  <c r="L114" i="3"/>
  <c r="AN114" i="3" s="1"/>
  <c r="L113" i="3"/>
  <c r="AN113" i="3" s="1"/>
  <c r="L39" i="3"/>
  <c r="AN39" i="3" s="1"/>
  <c r="L87" i="3"/>
  <c r="AN87" i="3" s="1"/>
  <c r="L51" i="3"/>
  <c r="AN51" i="3" s="1"/>
  <c r="L79" i="3"/>
  <c r="AN79" i="3" s="1"/>
  <c r="L60" i="3"/>
  <c r="AN60" i="3" s="1"/>
  <c r="L65" i="3"/>
  <c r="AN65" i="3" s="1"/>
  <c r="L77" i="3"/>
  <c r="AN77" i="3" s="1"/>
  <c r="L62" i="3"/>
  <c r="AN62" i="3" s="1"/>
  <c r="L103" i="3"/>
  <c r="AN103" i="3" s="1"/>
  <c r="L111" i="3"/>
  <c r="AN111" i="3" s="1"/>
  <c r="L92" i="3"/>
  <c r="AN92" i="3" s="1"/>
  <c r="L122" i="3"/>
  <c r="L83" i="3"/>
  <c r="AN83" i="3" s="1"/>
  <c r="L118" i="3"/>
  <c r="AN118" i="3" s="1"/>
  <c r="L26" i="3"/>
  <c r="AN26" i="3" s="1"/>
  <c r="L61" i="3"/>
  <c r="AN61" i="3" s="1"/>
  <c r="L112" i="3"/>
  <c r="AN112" i="3" s="1"/>
  <c r="L52" i="3"/>
  <c r="AN52" i="3" s="1"/>
  <c r="L110" i="3"/>
  <c r="AN110" i="3" s="1"/>
  <c r="L94" i="3"/>
  <c r="AN94" i="3" s="1"/>
  <c r="N10" i="3"/>
  <c r="L23" i="3"/>
  <c r="AN23" i="3" s="1"/>
  <c r="L64" i="3"/>
  <c r="AN64" i="3" s="1"/>
  <c r="L33" i="3"/>
  <c r="AN33" i="3" s="1"/>
  <c r="L34" i="3"/>
  <c r="AN34" i="3" s="1"/>
  <c r="L104" i="3"/>
  <c r="AN104" i="3" s="1"/>
  <c r="L105" i="3"/>
  <c r="AN105" i="3" s="1"/>
  <c r="L69" i="3"/>
  <c r="AN69" i="3" s="1"/>
  <c r="L89" i="3"/>
  <c r="AN89" i="3" s="1"/>
  <c r="L95" i="3"/>
  <c r="AN95" i="3" s="1"/>
  <c r="L44" i="3"/>
  <c r="AN44" i="3" s="1"/>
  <c r="L29" i="3"/>
  <c r="AN29" i="3" s="1"/>
  <c r="L21" i="3"/>
  <c r="AN21" i="3" s="1"/>
  <c r="L75" i="3"/>
  <c r="AN75" i="3" s="1"/>
  <c r="L85" i="3"/>
  <c r="AN85" i="3" s="1"/>
  <c r="L50" i="3"/>
  <c r="AN50" i="3" s="1"/>
  <c r="L108" i="3"/>
  <c r="AN108" i="3" s="1"/>
  <c r="L54" i="3"/>
  <c r="AN54" i="3" s="1"/>
  <c r="L57" i="3"/>
  <c r="AN57" i="3" s="1"/>
  <c r="L35" i="3"/>
  <c r="AN35" i="3" s="1"/>
  <c r="L30" i="3"/>
  <c r="AN30" i="3" s="1"/>
  <c r="L72" i="3"/>
  <c r="AN72" i="3" s="1"/>
  <c r="L27" i="3"/>
  <c r="AN27" i="3" s="1"/>
  <c r="L120" i="3"/>
  <c r="AN120" i="3" s="1"/>
  <c r="L117" i="3"/>
  <c r="AN117" i="3" s="1"/>
  <c r="L81" i="3"/>
  <c r="AN81" i="3" s="1"/>
  <c r="L121" i="3"/>
  <c r="AN121" i="3" s="1"/>
  <c r="L102" i="3"/>
  <c r="AN102" i="3" s="1"/>
  <c r="L71" i="3"/>
  <c r="AN71" i="3" s="1"/>
  <c r="L22" i="3"/>
  <c r="AN22" i="3" s="1"/>
  <c r="L70" i="3"/>
  <c r="AN70" i="3" s="1"/>
  <c r="L90" i="3"/>
  <c r="AN90" i="3" s="1"/>
  <c r="L84" i="3"/>
  <c r="AN84" i="3" s="1"/>
  <c r="G10" i="3"/>
  <c r="L31" i="3"/>
  <c r="AN31" i="3" s="1"/>
  <c r="L43" i="3"/>
  <c r="AN43" i="3" s="1"/>
  <c r="L32" i="3"/>
  <c r="AN32" i="3" s="1"/>
  <c r="L36" i="3"/>
  <c r="AN36" i="3" s="1"/>
  <c r="H10" i="3"/>
  <c r="I10" i="3"/>
  <c r="L47" i="3"/>
  <c r="AN47" i="3" s="1"/>
  <c r="L97" i="3"/>
  <c r="AN97" i="3" s="1"/>
  <c r="L74" i="3"/>
  <c r="AN74" i="3" s="1"/>
  <c r="L67" i="3"/>
  <c r="AN67" i="3" s="1"/>
  <c r="L56" i="3"/>
  <c r="AN56" i="3" s="1"/>
  <c r="L107" i="3"/>
  <c r="AN107" i="3" s="1"/>
  <c r="L93" i="3"/>
  <c r="AN93" i="3" s="1"/>
  <c r="L63" i="3"/>
  <c r="AN63" i="3" s="1"/>
  <c r="L109" i="3"/>
  <c r="AN109" i="3" s="1"/>
  <c r="L55" i="3"/>
  <c r="AN55" i="3" s="1"/>
  <c r="L119" i="3"/>
  <c r="AN119" i="3" s="1"/>
  <c r="L40" i="3"/>
  <c r="AN40" i="3" s="1"/>
  <c r="L59" i="3"/>
  <c r="AN59" i="3" s="1"/>
  <c r="L38" i="3"/>
  <c r="AN38" i="3" s="1"/>
  <c r="L78" i="3"/>
  <c r="AN78" i="3" s="1"/>
  <c r="L25" i="3"/>
  <c r="AN25" i="3" s="1"/>
  <c r="L99" i="3"/>
  <c r="AN99" i="3" s="1"/>
  <c r="L106" i="3"/>
  <c r="AN106" i="3" s="1"/>
  <c r="L82" i="3"/>
  <c r="AN82" i="3" s="1"/>
  <c r="L76" i="3"/>
  <c r="AN76" i="3" s="1"/>
  <c r="L73" i="3"/>
  <c r="AN73" i="3" s="1"/>
  <c r="L58" i="3"/>
  <c r="AN58" i="3" s="1"/>
  <c r="L46" i="3"/>
  <c r="AN46" i="3" s="1"/>
  <c r="L115" i="3"/>
  <c r="AN115" i="3" s="1"/>
  <c r="L48" i="3"/>
  <c r="AN48" i="3" s="1"/>
  <c r="L53" i="3"/>
  <c r="AN53" i="3" s="1"/>
  <c r="L37" i="3"/>
  <c r="AN37" i="3" s="1"/>
  <c r="L96" i="3"/>
  <c r="AN96" i="3" s="1"/>
  <c r="L28" i="3"/>
  <c r="AN28" i="3" s="1"/>
  <c r="L66" i="3"/>
  <c r="AN66" i="3" s="1"/>
  <c r="L88" i="3"/>
  <c r="AN88" i="3" s="1"/>
  <c r="L100" i="3"/>
  <c r="AN100" i="3" s="1"/>
  <c r="L116" i="3"/>
  <c r="AN116" i="3" s="1"/>
  <c r="L80" i="3"/>
  <c r="AN80" i="3" s="1"/>
  <c r="L86" i="3"/>
  <c r="AN86" i="3" s="1"/>
  <c r="L45" i="3"/>
  <c r="AN45" i="3" s="1"/>
  <c r="L101" i="3"/>
  <c r="AN101" i="3" s="1"/>
  <c r="L91" i="3"/>
  <c r="AN91" i="3" s="1"/>
  <c r="M10" i="3"/>
  <c r="F44" i="4"/>
  <c r="N30" i="4"/>
  <c r="M30" i="4"/>
  <c r="G42" i="4"/>
  <c r="G44" i="4" s="1"/>
  <c r="L10" i="3" l="1"/>
  <c r="K10" i="3"/>
  <c r="F10" i="3"/>
  <c r="AG1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Ahmad Ghasimi</author>
  </authors>
  <commentList>
    <comment ref="B16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Se information och länk till växelkurs på flik 2 i den här Excelfilen.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<sst xmlns="http://schemas.openxmlformats.org/spreadsheetml/2006/main" count="950" uniqueCount="858">
  <si>
    <t>Instruktion Granskningsmall</t>
  </si>
  <si>
    <t xml:space="preserve">Om du upplever att mallen uppför sig konstigt, om textrader inte syns korrekt eller bilder flyter runt </t>
  </si>
  <si>
    <t>med muspekaren, kan det bero på att filen öppnats i webbläge. Prova då att öppna mallen i Excel i stället.</t>
  </si>
  <si>
    <t>*</t>
  </si>
  <si>
    <t>Klistra in en bild från Funding &amp; Tenderportalen i flik "4. Funding &amp; Tenderportalen"</t>
  </si>
  <si>
    <t>Eventuell förklaring till differenserna kan göras i sektionen "Förklaring till differensen".</t>
  </si>
  <si>
    <t>Klicka för instruktion</t>
  </si>
  <si>
    <t>Välj språk/choose language:</t>
  </si>
  <si>
    <t>Svenska</t>
  </si>
  <si>
    <t>Endast denna flik på engelska</t>
  </si>
  <si>
    <t>Ja</t>
  </si>
  <si>
    <t>Yes</t>
  </si>
  <si>
    <t>English</t>
  </si>
  <si>
    <t>Nej</t>
  </si>
  <si>
    <t>No</t>
  </si>
  <si>
    <t xml:space="preserve">1 EURO    = </t>
  </si>
  <si>
    <t xml:space="preserve">   SEK</t>
  </si>
  <si>
    <t>SEK</t>
  </si>
  <si>
    <t>EURO</t>
  </si>
  <si>
    <t>Kostnader enligt Raindance:</t>
  </si>
  <si>
    <t>Costs from Raindance:</t>
  </si>
  <si>
    <t>Projektets lönekostnader</t>
  </si>
  <si>
    <t>Project salary costs</t>
  </si>
  <si>
    <t>Projektets kostnader för underleverantörer (subcontracting)</t>
  </si>
  <si>
    <t>Project subcontracting costs</t>
  </si>
  <si>
    <t>Projektets kostnader för resor och uppehälle</t>
  </si>
  <si>
    <t>Project travel and subsistence costs</t>
  </si>
  <si>
    <t>Projektets kostnader för utrustning</t>
  </si>
  <si>
    <t>Project equipment costs</t>
  </si>
  <si>
    <t>Projektets kostnader för andra varor, arbeten och tjänster</t>
  </si>
  <si>
    <t>Project costs for other goods, works or services</t>
  </si>
  <si>
    <t>Projektets kostnader för internfakturor</t>
  </si>
  <si>
    <t>Project costs for internally invoiced goods and services</t>
  </si>
  <si>
    <t xml:space="preserve">Projektets övriga direkta kostnader </t>
  </si>
  <si>
    <t>Other direct project costs</t>
  </si>
  <si>
    <t>Projektets kostnader för OH (indirekta kostnader)</t>
  </si>
  <si>
    <t>Project costs for OH  (indirect costs)</t>
  </si>
  <si>
    <t>Projektets totala kostnader under redovisningsperioden (summerar automatiskt)</t>
  </si>
  <si>
    <t>The project's total costs during the accounting period (totals automatically)</t>
  </si>
  <si>
    <t>Justering lönekostnader</t>
  </si>
  <si>
    <t>Adjustment Project salary costs</t>
  </si>
  <si>
    <t>Justering kostnader för underleverantörer (subcontracting)</t>
  </si>
  <si>
    <t>Adjustment Project subcontracting costs</t>
  </si>
  <si>
    <t>Justering Projektets kostnader för resor och uppehälle</t>
  </si>
  <si>
    <t>Adjustment Project travel and subsistence costs</t>
  </si>
  <si>
    <t>Justering Projektets kostnader för utrustning</t>
  </si>
  <si>
    <t>Adjustment Project equipment costs</t>
  </si>
  <si>
    <t>Justering Projektets kostnader för andra varor, arbeten och tjänster</t>
  </si>
  <si>
    <t>Adjustment Project costs for other goods, works or services</t>
  </si>
  <si>
    <t>Justering Projektets kostnader för internfakturor</t>
  </si>
  <si>
    <t>Adjustment Project costs for internally invoiced goods and services</t>
  </si>
  <si>
    <t xml:space="preserve">Justering Projektets övriga direkta kostnader </t>
  </si>
  <si>
    <t>Adjustment Other direct project costs</t>
  </si>
  <si>
    <t>Justering Projektets kostnader för OH (indirekta kostnader)</t>
  </si>
  <si>
    <t>Adjustment Project costs for OH  (indirect costs)</t>
  </si>
  <si>
    <t xml:space="preserve"> </t>
  </si>
  <si>
    <t>Differens mellan Raindance och EU:s portal</t>
  </si>
  <si>
    <t>Difference between Raindance and EU's Portal</t>
  </si>
  <si>
    <t>Differens lönekostnader</t>
  </si>
  <si>
    <t>Difference salary costs</t>
  </si>
  <si>
    <t>Differens underleverantörer</t>
  </si>
  <si>
    <t xml:space="preserve">Difference subcontracting </t>
  </si>
  <si>
    <t>Differens direkta kostnader</t>
  </si>
  <si>
    <t>Difference direct costs</t>
  </si>
  <si>
    <t>Differens OH</t>
  </si>
  <si>
    <t>Difference OH</t>
  </si>
  <si>
    <t>Total differens</t>
  </si>
  <si>
    <t>Total difference</t>
  </si>
  <si>
    <t>Anteckningar</t>
  </si>
  <si>
    <t>Notes</t>
  </si>
  <si>
    <t>Justeringar</t>
  </si>
  <si>
    <t>Adjustments</t>
  </si>
  <si>
    <t>Påverkar cell F29?</t>
  </si>
  <si>
    <t>Affects cell F29?</t>
  </si>
  <si>
    <t>Summa</t>
  </si>
  <si>
    <t>Sum</t>
  </si>
  <si>
    <t>Kostnader enligt EU:s Funding &amp; Tenderportal:</t>
  </si>
  <si>
    <t>Costs from EU´s Funding &amp; Tender portal:</t>
  </si>
  <si>
    <t>Redovisade lönekostnader</t>
  </si>
  <si>
    <t>Reported salary costs</t>
  </si>
  <si>
    <t>Redovisade kostnader för underleverantörer (subcontracting)</t>
  </si>
  <si>
    <t>Reported subcontracting costs</t>
  </si>
  <si>
    <t>Redovisade kostnader för resor och uppehälle</t>
  </si>
  <si>
    <t>Reported travel and subsistence costs</t>
  </si>
  <si>
    <t>Redovisade kostnader för utrustning</t>
  </si>
  <si>
    <t xml:space="preserve">Reported equipment costs </t>
  </si>
  <si>
    <t>Redovisade kostnader för andra varor, arbeten och tjänster</t>
  </si>
  <si>
    <t>Reported costs for other goods, works and services</t>
  </si>
  <si>
    <t>Redovisade kostnader för internfakturor</t>
  </si>
  <si>
    <t xml:space="preserve">Reported costs for internally invoiced goods and services </t>
  </si>
  <si>
    <t xml:space="preserve">Redovisade övriga direkta kostnader </t>
  </si>
  <si>
    <t>Reported other direct costs</t>
  </si>
  <si>
    <t>Indirekta kostnader</t>
  </si>
  <si>
    <t>Indirect costs</t>
  </si>
  <si>
    <t>Projektets totala kostnader under redovisningsperioden i portalen  (summerar automatiskt)</t>
  </si>
  <si>
    <t>Projects totaly costs during accounting period in portal (automatic calculation)</t>
  </si>
  <si>
    <t>Förklaring till differensen:</t>
  </si>
  <si>
    <t>Explanation to difference:</t>
  </si>
  <si>
    <t>T.ex. ej godkänd kostnad, felberäknad lön, differens i OH</t>
  </si>
  <si>
    <t>For example, unapproved cost, miscalculated salary, difference in indirect costs</t>
  </si>
  <si>
    <t>Instruktioner</t>
  </si>
  <si>
    <t>Instructions</t>
  </si>
  <si>
    <t>2) Lägg in bild på:</t>
  </si>
  <si>
    <t>2) Take a screenshot on:</t>
  </si>
  <si>
    <t>- snittet på växelkursen som använts för redovisningsperioden i flik 2</t>
  </si>
  <si>
    <t>- the average exchange rate that been used for accounting period in tab 2</t>
  </si>
  <si>
    <t>- rapporten V22 ur Raindance under redovisningsperioden i flik 3</t>
  </si>
  <si>
    <t>- the V22 report from Raindance for accounting period in tab 3</t>
  </si>
  <si>
    <t>- redovisningen från Funding &amp; Tenderportalen i flik 4</t>
  </si>
  <si>
    <t>- the accounting from Funding &amp; Tender portal in tab 4</t>
  </si>
  <si>
    <t>3) Skriv en förklaring till eventuell differens i angiven ruta</t>
  </si>
  <si>
    <t>3) Please write an explanation to possible differences</t>
  </si>
  <si>
    <t>Den maximala personalkostnaden som kan tas upp i ett H2020-projekt är: 1720 timmar/år eller                    cirka 143,33 timmar/månad eller maximalt den kostnad som är bokförd på projektet.</t>
  </si>
  <si>
    <t>The maximum personnel cost that can be taken up in an H2020 project is: 1720 hours/year or approximately 143.33 hours/month or the maximum cost recorded on the project.</t>
  </si>
  <si>
    <t>I HEU (Horisont Europa) är det endast 215 dagar/år som man får ta upp.</t>
  </si>
  <si>
    <t>In HEU (Horizon Europe), only 215 days/year are allowed to be addressed.</t>
  </si>
  <si>
    <t>Projektuppgifter</t>
  </si>
  <si>
    <t>Project tasks</t>
  </si>
  <si>
    <t>Projektbenämning (akronym):</t>
  </si>
  <si>
    <t>Project name (acronym):</t>
  </si>
  <si>
    <t>Projektnummer i Raindance:</t>
  </si>
  <si>
    <t>Projectnumber in Raindance:</t>
  </si>
  <si>
    <t>Institution:</t>
  </si>
  <si>
    <t>Department:</t>
  </si>
  <si>
    <t>Ansvarig forskare:</t>
  </si>
  <si>
    <t>PI:</t>
  </si>
  <si>
    <t>Ekonom:</t>
  </si>
  <si>
    <t>Financial officer:</t>
  </si>
  <si>
    <t>Redovisningsperiod:</t>
  </si>
  <si>
    <t>Accounting period:</t>
  </si>
  <si>
    <t>Är det bättre att lägga in ett dropdown-val än skriva ut ja/nej här? Såg nu att du hade gjort det vid E48.</t>
  </si>
  <si>
    <t>Genomsnittlig växelkurs för redovisningsperioden</t>
  </si>
  <si>
    <t>Average exchange rate for the accounting period</t>
  </si>
  <si>
    <t>Justeringar Kostnader enligt EU:s Funding &amp; Tenderportal:</t>
  </si>
  <si>
    <t>Adjustment Costs from EU´s Funding &amp; Tender portal:</t>
  </si>
  <si>
    <t>Justeringar Redovisade lönekostnader</t>
  </si>
  <si>
    <t>Adjustment Reported salary costs</t>
  </si>
  <si>
    <t>Justeringar Redovisade kostnader för underleverantörer (subcontracting)</t>
  </si>
  <si>
    <t>Adjustment Reported subcontracting costs</t>
  </si>
  <si>
    <t>Justeringar Redovisade kostnader för resor och uppehälle</t>
  </si>
  <si>
    <t>Adjustment Reported travel and subsistence costs</t>
  </si>
  <si>
    <t>Justeringar Redovisade kostnader för utrustning</t>
  </si>
  <si>
    <t xml:space="preserve">Adjustment Reported equipment costs </t>
  </si>
  <si>
    <t>Justeringar Redovisade kostnader för andra varor, arbeten och tjänster</t>
  </si>
  <si>
    <t>Adjustment Reported costs for other goods, works and services</t>
  </si>
  <si>
    <t>Justeringar Redovisade kostnader för internfakturor</t>
  </si>
  <si>
    <t xml:space="preserve">Adjustment Reported costs for internally invoiced goods and services </t>
  </si>
  <si>
    <t xml:space="preserve">Justeringar Redovisade övriga direkta kostnader </t>
  </si>
  <si>
    <t>Adjustment Reported other direct costs</t>
  </si>
  <si>
    <t>Justeringar Indirekta kostnader</t>
  </si>
  <si>
    <t>Adjustment Indirect costs</t>
  </si>
  <si>
    <t>Summa Justeringar EU:s Funding and Tenderportal</t>
  </si>
  <si>
    <t>Total adjustments EU´s Funding &amp; Tender portal:</t>
  </si>
  <si>
    <t>Här anges växelkursen som används för den aktuella redovisningsperioden.</t>
  </si>
  <si>
    <t>På Europeiska centralbankens (ECB) webbplats får du fram snittet för växelkursen för den aktuella redovisningsperioden:</t>
  </si>
  <si>
    <t>Klicka på bilden för länk till ECB.</t>
  </si>
  <si>
    <t>https://www.ecb.europa.eu/stats/policy_and_exchange_rates/euro_reference_exchange_rates/html/eurofxref-graph-sek.en.html</t>
  </si>
  <si>
    <t>Se exempel:</t>
  </si>
  <si>
    <t>Klistra in en bild av växelkursen som används för den aktuella redovisningsperioden nedan:</t>
  </si>
  <si>
    <t>Kto</t>
  </si>
  <si>
    <t>Lön</t>
  </si>
  <si>
    <t>Resor</t>
  </si>
  <si>
    <t>OH</t>
  </si>
  <si>
    <t xml:space="preserve">Lägg in bild på redovisningen från Funding &amp; Tenderportalen här nedan: </t>
  </si>
  <si>
    <t>(Klistra in den del där fördelningen över kostnadsslagen framgår.)</t>
  </si>
  <si>
    <t>Instruktion</t>
  </si>
  <si>
    <r>
      <t xml:space="preserve">Kommentera </t>
    </r>
    <r>
      <rPr>
        <sz val="12"/>
        <rFont val="Calibri"/>
        <family val="2"/>
        <scheme val="minor"/>
      </rPr>
      <t>gärna</t>
    </r>
    <r>
      <rPr>
        <sz val="12"/>
        <color theme="1"/>
        <rFont val="Calibri"/>
        <family val="2"/>
        <scheme val="minor"/>
      </rPr>
      <t xml:space="preserve"> vilka kostnader som finns med i Raindance men inte redovisas till EU.</t>
    </r>
  </si>
  <si>
    <t>2. Kopiera all data från V22.</t>
  </si>
  <si>
    <t>Öppna V22 och klicka i cellen A1. Håll musknappen intryckt och dra ända ner till det nedre högra hörnet av rapporten.</t>
  </si>
  <si>
    <t>Klart!</t>
  </si>
  <si>
    <t>1) Fill in pink cells only</t>
  </si>
  <si>
    <t>Kontotabell</t>
  </si>
  <si>
    <t>Skriv in/ändra de kontonummer du vill ha med vid inläsningen.</t>
  </si>
  <si>
    <t>Subcontracting</t>
  </si>
  <si>
    <t>Resor och uppehälle</t>
  </si>
  <si>
    <t>Utrustning</t>
  </si>
  <si>
    <t>Andra varor och tjänster</t>
  </si>
  <si>
    <t>Internfakturor</t>
  </si>
  <si>
    <t>Övriga direkta kostnader</t>
  </si>
  <si>
    <t>RDII</t>
  </si>
  <si>
    <t>BENÄMNING</t>
  </si>
  <si>
    <t>Bukod</t>
  </si>
  <si>
    <t>S-KOD</t>
  </si>
  <si>
    <t>Intäkter                                                                                                  Prel bokföring intäkter</t>
  </si>
  <si>
    <t>Prel intäkt intern</t>
  </si>
  <si>
    <t xml:space="preserve">Intäkter av anslag                                                                                                 Intäkter av anslag över statsbudgeten.                                                     </t>
  </si>
  <si>
    <t>GU takbelopp</t>
  </si>
  <si>
    <t>GU KRM</t>
  </si>
  <si>
    <t>GU Decentraliserad utbildning</t>
  </si>
  <si>
    <t>GU Lektorat i samiska och bildmuseét</t>
  </si>
  <si>
    <t>GU Sjukhusfysikerutbildning</t>
  </si>
  <si>
    <t>GU Kvalitetsbas resursfördeln</t>
  </si>
  <si>
    <t>GU/Fo Lärarutb minoritetsspråk</t>
  </si>
  <si>
    <t>GU Kvalitetsförstärkning</t>
  </si>
  <si>
    <t>GU Korta kurser</t>
  </si>
  <si>
    <t>GU Medel för studenthälsa</t>
  </si>
  <si>
    <t>GU Decentraliserad vårdutbildning</t>
  </si>
  <si>
    <t>Fo/FoU Basresurs</t>
  </si>
  <si>
    <t>Forskningsanknytning polisutbildningen</t>
  </si>
  <si>
    <t>GU/Fo/FoU Ersättning klinisk utbildning och forskning ALF</t>
  </si>
  <si>
    <t>GU/Fo/FoU Ersättning klinisk utbildning och forskning TUA</t>
  </si>
  <si>
    <t>Fo/FoU Utvecklingsmedel</t>
  </si>
  <si>
    <t>Fo/FoU Idébanksmedel</t>
  </si>
  <si>
    <t>Fo/FoU Finansiering av transfereringar</t>
  </si>
  <si>
    <t>Interna tilldelningar</t>
  </si>
  <si>
    <t>UmU gem satsningar Fo/FoU</t>
  </si>
  <si>
    <t>Extra tilldelning GU</t>
  </si>
  <si>
    <t>Extra tilldelning Fo/FoU</t>
  </si>
  <si>
    <t>Samfinansiering av projekt GU</t>
  </si>
  <si>
    <t>Samfinansiering av projekt Fo/FoU</t>
  </si>
  <si>
    <t>GU Tilldelning ur balanserad kapitalförändring                             Används enbart mot vh 11.</t>
  </si>
  <si>
    <t>Fo/FoU Tilldelning ur balanserad kapitalförändring                              Används enbart mot vh 21.</t>
  </si>
  <si>
    <t>Medfinansiering  av gem kostn GU</t>
  </si>
  <si>
    <t>Medfinansiering av gem kostn Fo/FoU</t>
  </si>
  <si>
    <t>GU Tilldelning anslag                                                             Används enbart mot vh 11.</t>
  </si>
  <si>
    <t>Fo/FoU Tilldelning anslag                                                    Används enbart mot vh 21.</t>
  </si>
  <si>
    <t>Interna omföringar GU                                                               Används enbart mot vh 11.</t>
  </si>
  <si>
    <t>Interna omföringar FoU                                                            Används enbart mot vh 21.</t>
  </si>
  <si>
    <t>Medfinansiering gemensamma avsättningar                          Används endast av enheter som får gemensamma avsättningar, v-het 91</t>
  </si>
  <si>
    <t>Intäkter av försäljning enl 4 § avgiftsförordningen        Intäkter av varor och tjänster. Gruppen är indelad i momsfri intäkt, momspliktig intäkt samt intäkt från statliga myndigheter.  Extern försäljning av anläggningstillgångar bokförs i kontogrupp 67* .</t>
  </si>
  <si>
    <t>Intäkter av uthyrning av lokaler</t>
  </si>
  <si>
    <t>Uthyrning av lokaler, statliga</t>
  </si>
  <si>
    <t>Uthyrning av lokaler, ej statliga</t>
  </si>
  <si>
    <t>Uthyrning student, gästforskarbostäder, statl</t>
  </si>
  <si>
    <t>Uthyrning student, gästforskarbostäder, ej statl</t>
  </si>
  <si>
    <t>Periodisering student, gästforskarbostäder, statl</t>
  </si>
  <si>
    <t>Periodisering student, gästforskarbostäder, ej statl</t>
  </si>
  <si>
    <t>Periodisering uthyrning, statliga</t>
  </si>
  <si>
    <t>Periodisering uthyrning, ej statliga</t>
  </si>
  <si>
    <t>Intäkter av konferenser</t>
  </si>
  <si>
    <t>Konferensavgifter statliga</t>
  </si>
  <si>
    <t>Konferensavgifter, ej statliga, momspliktiga</t>
  </si>
  <si>
    <t>Konferensavgifter, ej statliga, ej momspliktiga</t>
  </si>
  <si>
    <t>Periodisering konferensavgifter, statliga</t>
  </si>
  <si>
    <t>Periodisering konferensavgifter, ej statliga</t>
  </si>
  <si>
    <t>Intäkter av övrigt</t>
  </si>
  <si>
    <t>Biljett- och programintäkter, statliga</t>
  </si>
  <si>
    <t>Biljett- och programintäkter, ej statliga</t>
  </si>
  <si>
    <t>Publikationer och kompendier, statliga</t>
  </si>
  <si>
    <t>Publikationer och kompendier, ej statliga, momspliktiga</t>
  </si>
  <si>
    <t>Publikationer och kompendier, ej statliga, ej momspliktiga</t>
  </si>
  <si>
    <t>Tryckning, statliga</t>
  </si>
  <si>
    <t>Tryckning, ej statliga</t>
  </si>
  <si>
    <t>Tryckning, ej statliga, ej moms</t>
  </si>
  <si>
    <t>Periodisering publikationer, tryckning, datorer, övr, statliga</t>
  </si>
  <si>
    <t>Periodisering publikationer, tryckning, datorer, övr, ej statliga</t>
  </si>
  <si>
    <t>Datorer och kringutrustning, statliga (ej anläggntillgångar)</t>
  </si>
  <si>
    <t>Datorer och kringutrustning, ej statliga (ej anläggntillgångar)</t>
  </si>
  <si>
    <t>Datortjänster och program, statliga</t>
  </si>
  <si>
    <t>Datortjänster och program, ej statliga</t>
  </si>
  <si>
    <t>Forskningsinfrastruktur, statliga</t>
  </si>
  <si>
    <t>Forskningsinfrastruktur, ej statliga</t>
  </si>
  <si>
    <t>Forskningsinfrastrukturer som finns med på RIS (Rådet för forskningsinfrastruktur) förteckning över infrastrukturer och har fastställda tillgänglighetsprinciper, fakturerar de som nyttjar infrastrukturen med konto 3155/3156. Kan enbart faktureras från vh 21-projekt.</t>
  </si>
  <si>
    <t>Offentlig resurssamordning statliga</t>
  </si>
  <si>
    <t>Offentlig resurssamordning ej statliga</t>
  </si>
  <si>
    <t>Övr försäljning varor, statliga</t>
  </si>
  <si>
    <t>Övr försäljning varor, ej statliga, momspliktiga</t>
  </si>
  <si>
    <t>Övr försäljning varor, ej statliga, ej momspliktiga</t>
  </si>
  <si>
    <t>Övr försäljning tjänster, statliga</t>
  </si>
  <si>
    <t>Övr försäljning tjänster, ej statliga, momspliktiga</t>
  </si>
  <si>
    <t>Övr försäljning tjänster, ej statliga, ej momspliktiga</t>
  </si>
  <si>
    <t>Intäkter föreläsningar, statliga</t>
  </si>
  <si>
    <t>Intäkter föreläsningar, ej statliga</t>
  </si>
  <si>
    <t>Periodisering övrig försäljning tjänster, statliga</t>
  </si>
  <si>
    <t>Periodisering övrig försäljning tjänster, ej statliga</t>
  </si>
  <si>
    <t>Interna intäkter, utbildning</t>
  </si>
  <si>
    <t>Interna intäkter, forskning</t>
  </si>
  <si>
    <t>Intern periodisering av underprojekt</t>
  </si>
  <si>
    <t>Lokalvård, intäkt intern tjänst</t>
  </si>
  <si>
    <t>Offentligrättsliga avgifter som disponeras av myndigheten</t>
  </si>
  <si>
    <t>Offentligrättsliga avgifter</t>
  </si>
  <si>
    <t>Forskningsetisk granskning                                                      Används endast av Farmakologi.</t>
  </si>
  <si>
    <t>Högskoleprovet                                                                    Används enbart av StudentCentrum.</t>
  </si>
  <si>
    <t>Periodisering offentligrättsliga avgifter, ej statliga</t>
  </si>
  <si>
    <t>Intäkter av uppdrag/avgifter enligt regeringsbeslut                    Det universitetet får ta betalt för enligt regleringsbrev. Motprestation föreligger. Endast mot verksamhet 13och 23.</t>
  </si>
  <si>
    <t>Uppdragsutbildning och konferenser</t>
  </si>
  <si>
    <t>Intäkter uppdragsutbildning, statliga</t>
  </si>
  <si>
    <t>Intäkter uppdragsutbildning, ej statliga, momspliktiga</t>
  </si>
  <si>
    <t>Periodisering uppdragsutbildning, statliga</t>
  </si>
  <si>
    <t>Periodisering uppdragsutbildning, ej statliga</t>
  </si>
  <si>
    <t>Uppdragsforskning</t>
  </si>
  <si>
    <t xml:space="preserve">Intäkter uppdragsforskning, statliga </t>
  </si>
  <si>
    <t>Intäkter uppdragsforskning, ej statliga, momspliktiga</t>
  </si>
  <si>
    <t>Periodisering uppdragsforskning, statliga</t>
  </si>
  <si>
    <t>Periodisering uppdragsforskning, ej statliga</t>
  </si>
  <si>
    <t>Studieavgifter utländska studenter</t>
  </si>
  <si>
    <t>Intäkter studieavgifter</t>
  </si>
  <si>
    <t>Intäkter anmälningsavgifter</t>
  </si>
  <si>
    <t>Periodisering studieavgifter</t>
  </si>
  <si>
    <t xml:space="preserve">Övriga intäkter </t>
  </si>
  <si>
    <t>Fakturerade kostnader</t>
  </si>
  <si>
    <t>Fakturerade kostnader, statliga                                             Exempel: Ersättning för resekostnader</t>
  </si>
  <si>
    <t>Fakturerade kostnader, ej statliga, momspliktiga</t>
  </si>
  <si>
    <t>Fakturerade löner RV Med fak, ej statliga, momspliktiga</t>
  </si>
  <si>
    <t>Periodisering övr intäkter, statliga</t>
  </si>
  <si>
    <t>Periodisering övr intäkter, ej statliga</t>
  </si>
  <si>
    <t xml:space="preserve">Reavinster vid försäljning av anläggningstillgångar </t>
  </si>
  <si>
    <t>Reavinst vid försäljning anläggningstillgång, statlig köpare</t>
  </si>
  <si>
    <t>Reavinst vid försäljning anläggningstillgång, ej statlig köpare</t>
  </si>
  <si>
    <t>Övriga ersättningar m.m.</t>
  </si>
  <si>
    <t>Andra ersättningar, statliga                                                 Exempel: royalties</t>
  </si>
  <si>
    <t>Andra ersättningar, ej statliga</t>
  </si>
  <si>
    <t xml:space="preserve">Öresavrundning </t>
  </si>
  <si>
    <t>Skadestånd och Försäkringsersättningar, statliga</t>
  </si>
  <si>
    <t>Skadestånd och Försäkringsersättningar, ej statliga</t>
  </si>
  <si>
    <t>Intäkter av sponsring, ej statliga</t>
  </si>
  <si>
    <t>Obs, Umeå universitets sponsringspolicy måste följas. Kontakta EA om sponsring är aktuellt.</t>
  </si>
  <si>
    <t>Intäkter av bidrag                                                                                Bidrag till myndighetens verksamhet t.ex. forskningsbidrag.</t>
  </si>
  <si>
    <t>Bidrag statliga ej affärsverk</t>
  </si>
  <si>
    <t xml:space="preserve">Bidrag från statliga myndigheter </t>
  </si>
  <si>
    <t>Återbetalning bidrag statliga</t>
  </si>
  <si>
    <t>Kontot används enbart av Ekonomienheten (EA). Kontakta EA om återbetalning blir aktuellt.</t>
  </si>
  <si>
    <t>Periodiserade bidrag, statliga</t>
  </si>
  <si>
    <t>Bidrag till transfereringar, statliga, ej affärsverk</t>
  </si>
  <si>
    <t xml:space="preserve">Bidrag till transfereringar från statliga myndigheter </t>
  </si>
  <si>
    <t>Bidrag affärsverk</t>
  </si>
  <si>
    <t>Bidrag från statliga affärsverk                                                        SJ, Luftfartsverket, Svenska kraftnät, Sjöfartsverket</t>
  </si>
  <si>
    <t>Periodiserade bidrag statliga affärsverk</t>
  </si>
  <si>
    <t>Bidrag till transfereringar från affärsverk</t>
  </si>
  <si>
    <t>Bidrag till transfereringar från statliga affärsverk</t>
  </si>
  <si>
    <t>Bidrag från övriga offentliga sektorn</t>
  </si>
  <si>
    <t>Bidrag från statliga bolag</t>
  </si>
  <si>
    <t>Bidrag från övriga statliga sektorn</t>
  </si>
  <si>
    <t>Bidrag från kommuner</t>
  </si>
  <si>
    <t>Bidrag från landsting</t>
  </si>
  <si>
    <t xml:space="preserve">Bidrag från övriga kommunala sektorn </t>
  </si>
  <si>
    <t>Periodiserade bidrag offentliga sektorn</t>
  </si>
  <si>
    <t>Bidrag till transfereringar från offentliga sektorn</t>
  </si>
  <si>
    <t>Bidrag till transfereringar från statliga bolag</t>
  </si>
  <si>
    <t>Bidrag  till transfereringar från övriga statliga sektorn</t>
  </si>
  <si>
    <t>Bidrag till transfereringar från landsting</t>
  </si>
  <si>
    <t>Bidrag till transfereringar från kommuner</t>
  </si>
  <si>
    <t>Bidrag från övriga</t>
  </si>
  <si>
    <t xml:space="preserve">Bidrag från privata företag </t>
  </si>
  <si>
    <t>Bidrag från övriga organisationer och ideella föreningar</t>
  </si>
  <si>
    <t>Bidrag från EU:s institutioner</t>
  </si>
  <si>
    <t>Bidrag från andra EU-länder</t>
  </si>
  <si>
    <t>Bidrag från övriga länder och internationella organisationer</t>
  </si>
  <si>
    <t>Bidrag från enskilda personer</t>
  </si>
  <si>
    <t>Period bidrag EU institution</t>
  </si>
  <si>
    <t>Periodiserade bidrag övriga</t>
  </si>
  <si>
    <t>Bidrag till transfereringar från övriga</t>
  </si>
  <si>
    <t>Bidrag till transfereringar utländska företag ej EU                (motkonto 3713, finansiär 43200)</t>
  </si>
  <si>
    <t>Bidrag till transfereringar från privata företag</t>
  </si>
  <si>
    <t>Bidrag till transfereringar från övriga organisationer och ideella föreningar</t>
  </si>
  <si>
    <t>Bidrag till transfereringar utländska företag EU             (motkonto 3713, finansiär 43100)</t>
  </si>
  <si>
    <t>Bidrag till transfereringar från EU:s institutioner</t>
  </si>
  <si>
    <t>Bidrag till transfereringar från enskilda personer</t>
  </si>
  <si>
    <t>Bidrag till transfereringar från övriga länder</t>
  </si>
  <si>
    <t>Finansiella intäkter</t>
  </si>
  <si>
    <t>Ränteintäkter räntekonto RGK</t>
  </si>
  <si>
    <t>Periodiserade ränteintäkter räntekonto</t>
  </si>
  <si>
    <t>Ränteintäkter banktillgodohavanden obligationer m.m.</t>
  </si>
  <si>
    <t>Ränta på värdepapper</t>
  </si>
  <si>
    <t>Bankränta</t>
  </si>
  <si>
    <t>Periodiserad bankränta</t>
  </si>
  <si>
    <t>Ränteintäkter kundfordringar</t>
  </si>
  <si>
    <t>Ränteintäkter kundfordringar, statliga</t>
  </si>
  <si>
    <t>Ränteintäkter kundfordringar, ej statliga</t>
  </si>
  <si>
    <t>Periodiserade ränteintäkter kundfordringar</t>
  </si>
  <si>
    <t>Utdelning på aktier m.m.</t>
  </si>
  <si>
    <t>Aktier utdelning, ej statliga</t>
  </si>
  <si>
    <t xml:space="preserve">Valutakursvinster </t>
  </si>
  <si>
    <t>Valutakursvinster, ej statliga</t>
  </si>
  <si>
    <t>Realisationsvinst vid avyttring av värdepapper</t>
  </si>
  <si>
    <t>Kortfristig placering, ej statliga</t>
  </si>
  <si>
    <t>Interna utfördelningar</t>
  </si>
  <si>
    <t>Intäkter ur gemensamma avsättningar</t>
  </si>
  <si>
    <t>Extra tilldelning ur gemensamma avsättningar</t>
  </si>
  <si>
    <t>Fördelning accumulerat kapital universitetsgemensamt    Används endast av EA för fördeln av 80 Mnkr.</t>
  </si>
  <si>
    <t>Intäkter lokal gemensamma avsättningar</t>
  </si>
  <si>
    <t>Extra tilldelning förvaltningen</t>
  </si>
  <si>
    <t>Personalkostnader</t>
  </si>
  <si>
    <t>Löner och arvoden</t>
  </si>
  <si>
    <t>Löner tills vidare anställd personal                                                      Lön till personal med tillsvidare förordnande, inkl sociala avgifter.</t>
  </si>
  <si>
    <t>Lön tidsbegr anställda                                                                     Lön inkl sociala avgifter.</t>
  </si>
  <si>
    <t>Lön doktorandtjänster</t>
  </si>
  <si>
    <t>Lön assistenter/amanuenser</t>
  </si>
  <si>
    <t>Lön moderna beredskapsarbeten</t>
  </si>
  <si>
    <t>Arvoden                                                                                                Inkl sociala avgifter.</t>
  </si>
  <si>
    <t>Handledararvode ej anställda</t>
  </si>
  <si>
    <t>Upplupna arvoden</t>
  </si>
  <si>
    <t>Uppdragstillägg                                                                                    Inkl sociala avgifter.</t>
  </si>
  <si>
    <t>Uppdragstillägg studierektor</t>
  </si>
  <si>
    <t>Övriga uppdragstillägg</t>
  </si>
  <si>
    <t>Lön ledning</t>
  </si>
  <si>
    <t>Lön övrigt</t>
  </si>
  <si>
    <t>Kåpan kostnadsreduktion</t>
  </si>
  <si>
    <t>Kostnadsreduktion arbetsgivaravgift premie avtalsförsäkrin</t>
  </si>
  <si>
    <t>Bruttolöneavdrag hem-PC</t>
  </si>
  <si>
    <t>Förändrad semesterlöneskuld</t>
  </si>
  <si>
    <t>Lön och arvoden, inga sociala avgifter</t>
  </si>
  <si>
    <t>Löner, arvoden, ersättning, inga sociala avgifter</t>
  </si>
  <si>
    <t>Kostnader för förmåner till anställda</t>
  </si>
  <si>
    <t>Kostnadsersättningar                                                      Kontanta ersättningar som uppstår i anställningen och ska redovisas på kontrolluppgift. Hit räknas t ex traktamenten och olika utlägg i samband med tjänsteresor. Ersättning för personliga utlägg avseende intern eller extern representation ska redovisas inom  kontogrupp  496* respektive 553*, 554*.</t>
  </si>
  <si>
    <t>Traktamenten vid tjänsteresa</t>
  </si>
  <si>
    <t>Bilersättning</t>
  </si>
  <si>
    <t>Skattefri bilersättning</t>
  </si>
  <si>
    <t>Skattepliktig bilersättning</t>
  </si>
  <si>
    <t>Avgifter enligt lag och avtal</t>
  </si>
  <si>
    <t>Lagstadgade arbetsgivaravgifter, inkl särskild löneskatt</t>
  </si>
  <si>
    <t>Lagstadgad arbetsgivaravgift arvoden, ej anställda</t>
  </si>
  <si>
    <t>Särskild sjukförsäkringsavgift</t>
  </si>
  <si>
    <t>Särskild löneskatt, Kåpan</t>
  </si>
  <si>
    <t>Särskild löneskatt, IÅPEN</t>
  </si>
  <si>
    <t>Särskild löneskatt på pensionskostnader</t>
  </si>
  <si>
    <t>Upplupen särskild löneskatt</t>
  </si>
  <si>
    <t>Särskild löneskatt reduktion</t>
  </si>
  <si>
    <t>Arbetsmarknadsförsäkringar</t>
  </si>
  <si>
    <t>Avgift till Arbetsgivarverket</t>
  </si>
  <si>
    <t>Personförsäkringar</t>
  </si>
  <si>
    <t>Avgift Trygghetsstiftelsen m fl</t>
  </si>
  <si>
    <t>Lagstadgad arbetsgivaravgift, förändrad semesterlöneskuld</t>
  </si>
  <si>
    <t>Upplupna arbetsgivaravgifter m.m.</t>
  </si>
  <si>
    <t>Pensionskostnader</t>
  </si>
  <si>
    <t>Premier o avgifter, förändrad semesterskuld</t>
  </si>
  <si>
    <t>Premier avtalsförsäkringar</t>
  </si>
  <si>
    <t>Premier avtalsförsäkringar SPV</t>
  </si>
  <si>
    <t>Kompletterande ålderspensionstillägg kåpan</t>
  </si>
  <si>
    <t>Betalda engångspremier</t>
  </si>
  <si>
    <t>Premier komb.läkartjänster SPV</t>
  </si>
  <si>
    <t>Övr pensionsförsäkringsavgifter</t>
  </si>
  <si>
    <t>Upplupna premier SPV</t>
  </si>
  <si>
    <t>Upplupna engångspremier</t>
  </si>
  <si>
    <t>Förändrade pensionsavsättningar upplupna</t>
  </si>
  <si>
    <t>Kostnader för personal och hälsovård</t>
  </si>
  <si>
    <t>Personal- och hälsovård</t>
  </si>
  <si>
    <t>Psykoterapi</t>
  </si>
  <si>
    <t xml:space="preserve">Friskvård </t>
  </si>
  <si>
    <t>Kostnader för utbildning egen personal                                       I gruppen ingår ej konferensavgifter, se konto 5783, 5784.</t>
  </si>
  <si>
    <t>Utbildning egen personal</t>
  </si>
  <si>
    <t>Kostnader för personalens kompetensutveckling.</t>
  </si>
  <si>
    <t>Exemel: Arvoden till externa föreläsare och kostnader för hyrda hjälpmedel i samband med interna kurser och konferenser.</t>
  </si>
  <si>
    <t>Avsättning kompetensåtgärder</t>
  </si>
  <si>
    <t>Övriga personalkostnader</t>
  </si>
  <si>
    <t>Personalrekrytering</t>
  </si>
  <si>
    <t>Anställningsannonser, statliga</t>
  </si>
  <si>
    <t>Personalavveckling</t>
  </si>
  <si>
    <t>Uppsägningslön</t>
  </si>
  <si>
    <t>Avgångsvederlag</t>
  </si>
  <si>
    <t>Personalvård                                                                                     Gruppen 493 periodiseras mot konto 4917</t>
  </si>
  <si>
    <t>Personalrepresentation                                                      Representation mot anställda i samband med personalfester och informationsmöten. Ersättning för personliga utlägg avseende intern  representation redovisas här. Gruppen 496 periodiseras mot konto 4917</t>
  </si>
  <si>
    <t>Särskild periodisering</t>
  </si>
  <si>
    <t>Lokal- och driftkostnader</t>
  </si>
  <si>
    <t>Lokalkostnader, hyrda lokaler, preliminär kostnad</t>
  </si>
  <si>
    <t>Preliminärbokföring kostnader</t>
  </si>
  <si>
    <t>Preliminära kostnader i Raindance</t>
  </si>
  <si>
    <t>Prel kostnad intern</t>
  </si>
  <si>
    <t>Preliminära kostnader i Raindance, statliga</t>
  </si>
  <si>
    <t xml:space="preserve">Hyreskostnader                                                                         Kostnader för de lokaler där verksamheten bedrivs. </t>
  </si>
  <si>
    <t>Lokalhyra, ej statliga</t>
  </si>
  <si>
    <t>Hyra för speciella lokaler, ej statliga                                                              Exempel: Hyror för speciella lokaler, geografiskt skilda från huvudlokalen eller som av annan orsak ska särredovisas.</t>
  </si>
  <si>
    <t>Lokalhyra, statliga</t>
  </si>
  <si>
    <t>Hyra av parkeringsplats, ej statliga</t>
  </si>
  <si>
    <t>Fördelade lokalkostnader                                                                   Används för för vidarefördelning av lokalkostnad inom institutionen.</t>
  </si>
  <si>
    <t>Periodiserade hyreskostnader, statliga</t>
  </si>
  <si>
    <t>Periodiserade hyreskostnader, ej statliga</t>
  </si>
  <si>
    <t>Hyra student- och gästforskarbostäder</t>
  </si>
  <si>
    <t>Hyra student- och gästforskarbostäder, ej statl</t>
  </si>
  <si>
    <t>Hyra student- och gästforskarbostäder, statl</t>
  </si>
  <si>
    <t>Periodisering student- o gästforskarbost, statl</t>
  </si>
  <si>
    <t>Periodisering student- o gästforskarbost, ej statl</t>
  </si>
  <si>
    <t>Elektricitet samt periodisering övr lokalkostn</t>
  </si>
  <si>
    <t>Elektricitet, fjärrvärme, fjärrkyla, ej statliga                                  Exempel: Elektricitet för belysning av lokaler. Elektricitet för drift och uppvärmning av lokaler. Fjärrvärme o fjärrkyla.</t>
  </si>
  <si>
    <t>Vatten, ej statliga</t>
  </si>
  <si>
    <t>El, fjärrvärme, fjärrkyla, statliga</t>
  </si>
  <si>
    <t>Vatten, statliga</t>
  </si>
  <si>
    <t>Periodisering lokalk exkl hyra o rep, statliga</t>
  </si>
  <si>
    <t>Periodisering lokalkostnader exkl hyra och reparationer ej statliga</t>
  </si>
  <si>
    <t>Lokaltillbehör, ej statliga</t>
  </si>
  <si>
    <t>Fasta lokaltillbehör, ej statliga                                                         Exempel: fasta armaturer för belysning, persienner m.m.</t>
  </si>
  <si>
    <t>Periodisering lokaltillbehör, ej statliga</t>
  </si>
  <si>
    <t>Övriga lokalkostnader</t>
  </si>
  <si>
    <t>Städning av lokaler, ej statliga</t>
  </si>
  <si>
    <t>Lokalvård, internt köpt tjänst</t>
  </si>
  <si>
    <t>Reparation/underhåll hyrda lokaler</t>
  </si>
  <si>
    <t>Aktivering utgifter för egenutvecklad anläggningstillgång</t>
  </si>
  <si>
    <t>Reparationer och underhåll,  ej statliga                                         Exempel: Kostnader för reparationer och underhåll av anläggningstillgångar och förbrukningsvaror.</t>
  </si>
  <si>
    <t>Markanläggningar</t>
  </si>
  <si>
    <t>Maskiner och andra tekniska anläggningar</t>
  </si>
  <si>
    <t>Datorer och kringutrustning, ej statliga</t>
  </si>
  <si>
    <t>Reaförlust vid avyttring av anläggningstillgångar</t>
  </si>
  <si>
    <t>Reaförlust vid försäljning av anläggningstillgång, statlig köpare</t>
  </si>
  <si>
    <t>Reaförlust vid försäljning av anläggningstillgång, ej statlig köpare</t>
  </si>
  <si>
    <t>Diverse kostnader</t>
  </si>
  <si>
    <t>Kundförluster, varor                                                                                    Används endast av EA.</t>
  </si>
  <si>
    <t>Konstaterade kundförluster, varor, ej statliga</t>
  </si>
  <si>
    <t>Befarade kundförluster, varor, ej statliga</t>
  </si>
  <si>
    <t>Konstaterade kundförluster, varor, statliga</t>
  </si>
  <si>
    <t>Befarade kundförluster, varor, statliga</t>
  </si>
  <si>
    <t>Kundförluster, tjänster                                                                               Används endast av EA.</t>
  </si>
  <si>
    <t>Konstaterade kundförluster, tjänster, ej statliga</t>
  </si>
  <si>
    <t>Befarade kundförluster, tjänster, ej statliga</t>
  </si>
  <si>
    <t>Konstaterade kundförluster, tjänster, statliga</t>
  </si>
  <si>
    <t>Befarade kundförluster, tjänster, statliga</t>
  </si>
  <si>
    <t>Riskkostnader                                                                          Bevakning av lokaler. Försäkringar t.ex. fordonsförsäkringar utom personalförsäkringar som bokförs i kontogrupp 4*, Normalt tas försäkringar endast via Kammarkollegiet.</t>
  </si>
  <si>
    <t>Ersättning/bidrag till studerande, försökspersonsersättning</t>
  </si>
  <si>
    <t>Interna kostnadsfördelningar</t>
  </si>
  <si>
    <t xml:space="preserve">Universitetsgemensam kostnad                                                      Påslag som genereras automatiskt i systemet. </t>
  </si>
  <si>
    <t xml:space="preserve">Fakultetsgemensam kostnad                                                            Påslag som genereras automatiskt i systemet. </t>
  </si>
  <si>
    <t xml:space="preserve">Institutions-/enhetsgemensam kostnad                                                    Påslag som genereras automatiskt i systemet. </t>
  </si>
  <si>
    <t>Utfördelning universitetsgemensam kostn                                 Används endast av EA vid nollställning av verksamhet 9*.</t>
  </si>
  <si>
    <t>Utfördelning av universitetsgemensamma kostnader  till fakultet</t>
  </si>
  <si>
    <t>Diverse kostnader, ej statliga</t>
  </si>
  <si>
    <t>Resor, representation, information etc (ny text)</t>
  </si>
  <si>
    <t>Resekostnader, ej statliga                                                                        Resekostnader för anställda/uppdragstagare.</t>
  </si>
  <si>
    <t>EU-fin: utl moms resekostnad</t>
  </si>
  <si>
    <t>Resekostnader, statliga</t>
  </si>
  <si>
    <t xml:space="preserve">Representation (extern), ej statliga                                                          Extern represenation som fakturerats universitetet. </t>
  </si>
  <si>
    <t>Representation (extern), statliga</t>
  </si>
  <si>
    <t>Information, ej statliga</t>
  </si>
  <si>
    <t>Information, statlig</t>
  </si>
  <si>
    <t>Inköp av varor</t>
  </si>
  <si>
    <t>Korttidsinvesteringar (ej anläggningstillgångar)                                                     Inköp av stöldbegärliga förbrukningsinventarier i Raindance bokförs på konto 1200. Definitiv kontering görs i anläggningsregistret.</t>
  </si>
  <si>
    <t>Korttidsinventarier, statliga</t>
  </si>
  <si>
    <t>Publikationer, pappersvaror och kontorsmaterial</t>
  </si>
  <si>
    <t>Med elektroniska media avses e-böcker, e-tidskrifter och tillgång till databaser med e-publikationer.</t>
  </si>
  <si>
    <t>Övriga varor</t>
  </si>
  <si>
    <t>Skyddskläder, ej statliga</t>
  </si>
  <si>
    <t>Köp av tjänster</t>
  </si>
  <si>
    <t>Forskningsuppdrag och analyser</t>
  </si>
  <si>
    <t xml:space="preserve">Gruppen 571 periodiseras mot 5798 samt 5799. </t>
  </si>
  <si>
    <t>Datatjänster</t>
  </si>
  <si>
    <t>IT-konsultarvoden, ej statliga</t>
  </si>
  <si>
    <t>IT-konsultarvoden, statliga</t>
  </si>
  <si>
    <t>Utbildningstjänster</t>
  </si>
  <si>
    <t xml:space="preserve">Juridiska personer i undervisningen, ej statliga                              Gruppen 573 periodiseras mot 5798 samt 5799. </t>
  </si>
  <si>
    <t>Telefon, post och datakommunikation, statliga</t>
  </si>
  <si>
    <t>Telefon, post och datakommunikation, ej statliga</t>
  </si>
  <si>
    <t>Hyra/leasing av anläggningstillgångar, ej statliga</t>
  </si>
  <si>
    <t>Hyra av inredningsinventarier</t>
  </si>
  <si>
    <t>Hyra av konstverk</t>
  </si>
  <si>
    <t>Nyttjande av anläggningstillgång</t>
  </si>
  <si>
    <t>Varutransporter och fraktavgifter</t>
  </si>
  <si>
    <t>Orderavgifter</t>
  </si>
  <si>
    <t>Övriga tjänster</t>
  </si>
  <si>
    <t>Här konteras konferenser med verksamhetsfokus. Om syftet istället är personalens kompetensutveckling hänvisas till konto 4811, 4812.</t>
  </si>
  <si>
    <t>Författaravgifter Open Access, statliga</t>
  </si>
  <si>
    <t xml:space="preserve">Övriga främmande tjänster RV (tidigare VLL) avseende ALF/TUA                                                      Konto 5797 används endast av EA och Medicinska fakulteten </t>
  </si>
  <si>
    <t>Varulagerförändring m.m.</t>
  </si>
  <si>
    <t>Förändring av varulager                                                                      Bokförs av EA vid delårs- och årsbokslut.</t>
  </si>
  <si>
    <t>Aktivering utvecklingskostnader immateriella anläggnignstillgångar</t>
  </si>
  <si>
    <t>Finansiella kostnader i verksamheten                                                    Används enbart av EA, förutom konto 5921 och 5922.</t>
  </si>
  <si>
    <t>Finansiella kostnader RGK (ny benämning)</t>
  </si>
  <si>
    <t>Räntekostnader räntekonto, statliga                                                          Fördelning av likviditetsränta. Görs vid periodskifte av EA.</t>
  </si>
  <si>
    <t>Räntekostnader lån från RGK, statliga                                         Används av institution vidfördelning av räntekostnader på anläggningstillgångar</t>
  </si>
  <si>
    <t>Ränta anläggningstillgångar                                                          Används enbart av EA vid fördelning av räntekostnader</t>
  </si>
  <si>
    <t>Räntekostnader leverantörsskulder</t>
  </si>
  <si>
    <t>Räntekostnader för leverantörsskulder, statliga</t>
  </si>
  <si>
    <t>Räntekostnader för leverantörsskulder, ej statliga</t>
  </si>
  <si>
    <t>Övriga finansiella kostnader, ej statliga</t>
  </si>
  <si>
    <t>Räntekostnader värdepapper</t>
  </si>
  <si>
    <t>Courtage</t>
  </si>
  <si>
    <t>Depåavgift</t>
  </si>
  <si>
    <t>Övriga bankavgifter</t>
  </si>
  <si>
    <t>Värdepappersskatt</t>
  </si>
  <si>
    <t>Avkastningsskatt</t>
  </si>
  <si>
    <t>Periodiseringkto räntor</t>
  </si>
  <si>
    <t>Periodisera räntekostnad räntekonto</t>
  </si>
  <si>
    <t>Periodiserad räntekostnad lån RGK</t>
  </si>
  <si>
    <t>Övriga finansiella kostnader RGK</t>
  </si>
  <si>
    <t>Periodiserad finansiell kostnad RGK</t>
  </si>
  <si>
    <t>Valutakursförluster, ej statliga</t>
  </si>
  <si>
    <t>Övriga finansiella kostnader</t>
  </si>
  <si>
    <t>Övriga finansiella kostnader , utomstatliga</t>
  </si>
  <si>
    <t>Aktivering utveckling immateriella anläggningstillgångar,  finansiella kostnader</t>
  </si>
  <si>
    <t>Adjustments previous reporting period</t>
  </si>
  <si>
    <t>Reporting period:</t>
  </si>
  <si>
    <t>Total adjustments for reporting period</t>
  </si>
  <si>
    <t>Summa justeringar för rapportperioden</t>
  </si>
  <si>
    <t>Ange rapportperiod</t>
  </si>
  <si>
    <t>Specify reporting period.</t>
  </si>
  <si>
    <t>Här nedan skriver du in de kontonummer som du vill ska komma med i inläsningen från</t>
  </si>
  <si>
    <t>↓</t>
  </si>
  <si>
    <t>Detta är en hjälptabell vid inläsning av Raindancedata.</t>
  </si>
  <si>
    <t>Summa från inläsning plus justering i kolumn L.</t>
  </si>
  <si>
    <t>Rapporteringsperiod:</t>
  </si>
  <si>
    <t>Justeringar Raindance</t>
  </si>
  <si>
    <t>EURO-kurs</t>
  </si>
  <si>
    <t>EURO-rate</t>
  </si>
  <si>
    <t>Justeringar föregående rapporteringsperiod</t>
  </si>
  <si>
    <t>Differens resor och uppehälle</t>
  </si>
  <si>
    <t>Differens utrustning</t>
  </si>
  <si>
    <t>Differens för andra varor, arbeten och tjänster</t>
  </si>
  <si>
    <t>Differens internfakturor</t>
  </si>
  <si>
    <t>Difference travel costs</t>
  </si>
  <si>
    <t>Difference quipment</t>
  </si>
  <si>
    <t>Difference other goods, work and services</t>
  </si>
  <si>
    <t>Difference Internally invoiced goods and services</t>
  </si>
  <si>
    <t>Ska justeringarna påverka flik "1. Granskningsmall"?</t>
  </si>
  <si>
    <t>Intern- fakturor</t>
  </si>
  <si>
    <t>Under- leverantörer</t>
  </si>
  <si>
    <t>Summeringskolumner för kontering. RÖR EJ.</t>
  </si>
  <si>
    <t>indikerar att kontot är med i summeringarna.</t>
  </si>
  <si>
    <t>När du gjort ovanstående går du till fliken "Kontotabell"</t>
  </si>
  <si>
    <t>Gå därefter tillbaka till fliken "Raindance". Den kan se ut enligt bilden till höger.</t>
  </si>
  <si>
    <t xml:space="preserve">* </t>
  </si>
  <si>
    <t>Eventuella differenser visas i sektionen "Differens mellan Raindance och EU:s portal" på raderna 36-44.</t>
  </si>
  <si>
    <t>De kontonummer som är rödmarkerade måste registreras i någon av kolumnerna till vänster (B-J) för att beloppen</t>
  </si>
  <si>
    <t>Fliken "1. Granskningsmall"</t>
  </si>
  <si>
    <t>Fliken "Raindance"</t>
  </si>
  <si>
    <t>Fliken "Kontotabell"</t>
  </si>
  <si>
    <t xml:space="preserve">Registrera de aktuella siffrorna i flik 1. </t>
  </si>
  <si>
    <t>I fliken "Kontotabell" får du efter inläsning i kolumn "L" upp alla kontonummer som finns med i inläsningen.</t>
  </si>
  <si>
    <t>för dessa konton ska räknas med. När du registrerat ett konto tas den röda markeringen bort vilket då</t>
  </si>
  <si>
    <t xml:space="preserve"> Eventuella differenser ser du i rutan längst ner till vänster och du kan skriva förklaringar till dem i rutan </t>
  </si>
  <si>
    <t>Är detta ett Marie Skłodowska Curie-projekt?:</t>
  </si>
  <si>
    <t>Is this a Marie Skłodowska Curie-project?:</t>
  </si>
  <si>
    <t xml:space="preserve">1) Fyll endast i data i rosa celler </t>
  </si>
  <si>
    <t>HEU</t>
  </si>
  <si>
    <t>Raindance. De kontonummer som saknas i tabellen blir rödmarkerade i kolumn "L".</t>
  </si>
  <si>
    <t>Om du vill ha med rödmarkerade kontonummer så skriv in detta i korrekt kolumn</t>
  </si>
  <si>
    <t>För H2020</t>
  </si>
  <si>
    <t>4) För H2020-projekt finns en summering av övriga direkta kostnader i euro i cell P27.</t>
  </si>
  <si>
    <t>4) For H2020 projects, there is a summary of other direct costs in euros in cell P27.</t>
  </si>
  <si>
    <t>Justera inte något här.</t>
  </si>
  <si>
    <t xml:space="preserve"> Om projektet har en annan OH-nivå än 25 %, skriv in procentsatsen i cell O28.</t>
  </si>
  <si>
    <t xml:space="preserve"> If the project has an OH level other than 25%, enter the percentage in cell O28.</t>
  </si>
  <si>
    <t>I sektionen längst ner (från rad 55) specificeras justeringar som görs för tidigare rapporteringsperioder.</t>
  </si>
  <si>
    <t>så summeras det i granskningsmallen.</t>
  </si>
  <si>
    <t>Selecterar enbart kostnader</t>
  </si>
  <si>
    <t>Summerar kostnader på unika kontonummer</t>
  </si>
  <si>
    <r>
      <rPr>
        <b/>
        <sz val="16"/>
        <color rgb="FF000000"/>
        <rFont val="Calibri"/>
        <family val="2"/>
      </rPr>
      <t>Gå till fliken Inläsning</t>
    </r>
    <r>
      <rPr>
        <sz val="16"/>
        <color rgb="FF000000"/>
        <rFont val="Calibri"/>
        <family val="2"/>
      </rPr>
      <t xml:space="preserve"> och infoga rapporten </t>
    </r>
    <r>
      <rPr>
        <b/>
        <sz val="16"/>
        <color rgb="FF000000"/>
        <rFont val="Calibri"/>
        <family val="2"/>
      </rPr>
      <t>V22</t>
    </r>
    <r>
      <rPr>
        <sz val="16"/>
        <color rgb="FF000000"/>
        <rFont val="Calibri"/>
        <family val="2"/>
      </rPr>
      <t xml:space="preserve"> ur Raindance som visar alla kostnader som gått på projektet under redovisningsperioden.</t>
    </r>
  </si>
  <si>
    <t>Sammanslagning. Härifrån hämtas raderna till fliken raindance.</t>
  </si>
  <si>
    <t>Gå sedan till fliken Kontotabell och följ instruktionerna där.</t>
  </si>
  <si>
    <t>BU kod</t>
  </si>
  <si>
    <t>Konto</t>
  </si>
  <si>
    <t>Belopp kr</t>
  </si>
  <si>
    <t>Markera cell I5, högerklicka och välj "Klistra in värden".</t>
  </si>
  <si>
    <t>Benämning</t>
  </si>
  <si>
    <t>Belopp</t>
  </si>
  <si>
    <t>Lön tv anställd t/a personal</t>
  </si>
  <si>
    <t>Lön tv anställda lärare/forsk</t>
  </si>
  <si>
    <t>Upplupna löner tv anst person</t>
  </si>
  <si>
    <t>Lön tidsbegr anst lärare/forsk</t>
  </si>
  <si>
    <t>Lön tidsbegr anst t/a personal</t>
  </si>
  <si>
    <t>Lönebidragsanställda m fl</t>
  </si>
  <si>
    <t>Upplupna löner tidsbegr anst p</t>
  </si>
  <si>
    <t>Arvoden tv o tidsbegr anställd</t>
  </si>
  <si>
    <t>Arvoden t styrelser o kommitte</t>
  </si>
  <si>
    <t>Övriga arvoden, ej anställda</t>
  </si>
  <si>
    <t>Uppdragstillägg prefekt/förest</t>
  </si>
  <si>
    <t>Föregående års lönekostnader</t>
  </si>
  <si>
    <t>Föregående års ersättningar</t>
  </si>
  <si>
    <t>Vissa arvoden till utl medborg</t>
  </si>
  <si>
    <t>Utl tillägg medföljande o barn</t>
  </si>
  <si>
    <t>Utbildn bidrag t forskarstud</t>
  </si>
  <si>
    <t>Kostn fri hemresa inkl soc avg</t>
  </si>
  <si>
    <t>Kostn fri bostad inkl soc avg</t>
  </si>
  <si>
    <t>Kostförmån vid tjresa inkl soc</t>
  </si>
  <si>
    <t>Hempcförmån</t>
  </si>
  <si>
    <t>Kostnader för fri p-plats</t>
  </si>
  <si>
    <t>Medl avg o övr sk pl förmåner</t>
  </si>
  <si>
    <t>Trakt t o m schabl,inrikes</t>
  </si>
  <si>
    <t>Trakt utöver schabl, inrikes</t>
  </si>
  <si>
    <t>Trakt t o m schabl, utrikes</t>
  </si>
  <si>
    <t>Trakt utöver schabl, utrikes</t>
  </si>
  <si>
    <t>Skattepl ers taxires v sjukdom</t>
  </si>
  <si>
    <t>Periodis skattepl kostn ers</t>
  </si>
  <si>
    <t>Periodis ej skattepl kostn ers</t>
  </si>
  <si>
    <t>Myndigh egna pensionsutb utg</t>
  </si>
  <si>
    <t>Ersättning t universitetshälsa</t>
  </si>
  <si>
    <t>Läkemedelsersättning skattepli</t>
  </si>
  <si>
    <t>Läkararvode o sjukgymn skattep</t>
  </si>
  <si>
    <t>Terminalglasögon mm</t>
  </si>
  <si>
    <t>Sjukgymn,rehab,ej skatt, ej ar</t>
  </si>
  <si>
    <t>Periodisering sjuk o hälsovård</t>
  </si>
  <si>
    <t>Friskvård ej statl</t>
  </si>
  <si>
    <t>Periodisering friskvård</t>
  </si>
  <si>
    <t>Kurs o konferensavg ej statl</t>
  </si>
  <si>
    <t>Kurs o konferensavg statliga</t>
  </si>
  <si>
    <t>Period utbildningskostn statl</t>
  </si>
  <si>
    <t>Kurslitteratur personal ej sta</t>
  </si>
  <si>
    <t>Särkostnader utbildn ej statl</t>
  </si>
  <si>
    <t>Särkostnader utbildning statl</t>
  </si>
  <si>
    <t>Komputv Trygghetsstiftelsen</t>
  </si>
  <si>
    <t>Periodisering utbildningskostn</t>
  </si>
  <si>
    <t>Anställningsannonser ej statl</t>
  </si>
  <si>
    <t>Period övr personalk ej statl</t>
  </si>
  <si>
    <t>Period övriga personalk statl</t>
  </si>
  <si>
    <t>Övr rekryteringskostn ej statl</t>
  </si>
  <si>
    <t>Övr personalavveckl ej statl</t>
  </si>
  <si>
    <t>Fika, frukt ej måltider</t>
  </si>
  <si>
    <t>Enklare uppvaktning</t>
  </si>
  <si>
    <t>Restaurang o livsmedel ej stat</t>
  </si>
  <si>
    <t>Kultur- o fritidsverksamhet ej</t>
  </si>
  <si>
    <t>Gåvor ej statl</t>
  </si>
  <si>
    <t>Aktiv av löneutg f egenutv at</t>
  </si>
  <si>
    <t>Ersättning utomstående städare</t>
  </si>
  <si>
    <t>Städmaterial ej statl</t>
  </si>
  <si>
    <t>Periodisering städning ej stat</t>
  </si>
  <si>
    <t>Repr/underhåll hyrda lok ej st</t>
  </si>
  <si>
    <t>Rep underhåll hyrda lok, statl</t>
  </si>
  <si>
    <t>Period rep underh hyrd lok sta</t>
  </si>
  <si>
    <t>Period reparation ej statl</t>
  </si>
  <si>
    <t>Aktivering av egenutv AT</t>
  </si>
  <si>
    <t>Reparationer o underhåll at</t>
  </si>
  <si>
    <t>Serviceavtal anläggn ej statl</t>
  </si>
  <si>
    <t>Rep o underhåll övr utr ej sta</t>
  </si>
  <si>
    <t>Serviceavtal övr utrustn ej st</t>
  </si>
  <si>
    <t>Rep o underhåll datorer o krin</t>
  </si>
  <si>
    <t>Serviceavtal datorer o kringut</t>
  </si>
  <si>
    <t>Period kostn rep o underhåll</t>
  </si>
  <si>
    <t>Försäkringar ej statl</t>
  </si>
  <si>
    <t>Försäkring o sanktionsavg stat</t>
  </si>
  <si>
    <t>Lämnade skadestånd</t>
  </si>
  <si>
    <t>Bevakningskostnader</t>
  </si>
  <si>
    <t>Periodiserade riskkostn,statl</t>
  </si>
  <si>
    <t>Periodiserade riskkostnader</t>
  </si>
  <si>
    <t>Reseersättning studenter</t>
  </si>
  <si>
    <t>Övr ersättn/bidr t studerande</t>
  </si>
  <si>
    <t>Bidrag till kommunal praktikpl</t>
  </si>
  <si>
    <t>Bidrag till övrig praktikplats</t>
  </si>
  <si>
    <t>Försökspersonsersättn skattefr</t>
  </si>
  <si>
    <t>Resersättning försökspersoner</t>
  </si>
  <si>
    <t>Bidrag t praktikplats statl my</t>
  </si>
  <si>
    <t>Periodis kostnader f stud mm</t>
  </si>
  <si>
    <t>Övriga ersättningar ej statl</t>
  </si>
  <si>
    <t>Period diverse kostn ej statl</t>
  </si>
  <si>
    <t>Resor ej statl</t>
  </si>
  <si>
    <t>Hotell ej statl</t>
  </si>
  <si>
    <t>Övriga resekostnad ej statl</t>
  </si>
  <si>
    <t>Period resor ej statl</t>
  </si>
  <si>
    <t>Resor, hotell statl</t>
  </si>
  <si>
    <t>Vidarefakturering mot statlig</t>
  </si>
  <si>
    <t>Övriga resekostnad statl</t>
  </si>
  <si>
    <t>Period resor,hotell statl</t>
  </si>
  <si>
    <t>Representation ej statl</t>
  </si>
  <si>
    <t>EU-fin: Ej avdr.gill moms repr</t>
  </si>
  <si>
    <t>Period representation ej statl</t>
  </si>
  <si>
    <t>Representation statl</t>
  </si>
  <si>
    <t>Gåvor statl</t>
  </si>
  <si>
    <t>Period representation statl</t>
  </si>
  <si>
    <t>Annonsering ej statl</t>
  </si>
  <si>
    <t>PR reklam sponsring ej statl</t>
  </si>
  <si>
    <t>Period annonsering rekl ej sta</t>
  </si>
  <si>
    <t>Annonsering statl</t>
  </si>
  <si>
    <t>PR reklam,sponsring statl</t>
  </si>
  <si>
    <t>Period annonsering rekl statl</t>
  </si>
  <si>
    <t>Inredningsinventarier ej statl</t>
  </si>
  <si>
    <t>Datorer o kringutrustn ej stat</t>
  </si>
  <si>
    <t>Övr förbrukningsinvent ej stat</t>
  </si>
  <si>
    <t>Konst ej AT ej statl</t>
  </si>
  <si>
    <t>Period korttidsinv, statl</t>
  </si>
  <si>
    <t>Korttidsinvent period ej statl</t>
  </si>
  <si>
    <t>Papper o pappersvaror ej statl</t>
  </si>
  <si>
    <t>Böcker,tidskrifter,prenavg ej</t>
  </si>
  <si>
    <t>Kontorsmaterial ej statl</t>
  </si>
  <si>
    <t>Papper,böcker,tidskrifter,pren</t>
  </si>
  <si>
    <t>Elektroniska media, ej statl</t>
  </si>
  <si>
    <t>Elektroniska media, statliga</t>
  </si>
  <si>
    <t>Period varor statl</t>
  </si>
  <si>
    <t>Period varor ej statl</t>
  </si>
  <si>
    <t>Livsmedel ej statl</t>
  </si>
  <si>
    <t>Levande djur ej statl</t>
  </si>
  <si>
    <t>Glas,porslin ej statl</t>
  </si>
  <si>
    <t>Kemikalier,läkemedel ej statl</t>
  </si>
  <si>
    <t>Gas,hyra gasflaskor,övr energi</t>
  </si>
  <si>
    <t>Förbrukningsvaror lab</t>
  </si>
  <si>
    <t>Övr förbrukningsvaror ej statl</t>
  </si>
  <si>
    <t>Övr förbrukningsvaror statl</t>
  </si>
  <si>
    <t>Analyser statl</t>
  </si>
  <si>
    <t>Analyser ej statl</t>
  </si>
  <si>
    <t>Forskningsuppdrag statl</t>
  </si>
  <si>
    <t>Forskningsuppdrag ej statl</t>
  </si>
  <si>
    <t>Forskningsinfrastruktur statl</t>
  </si>
  <si>
    <t>Forskningsinfrastrukt ej statl</t>
  </si>
  <si>
    <t>Hyrda förbindelser ej statl</t>
  </si>
  <si>
    <t>Datortjänster,datorprogr ej st</t>
  </si>
  <si>
    <t>Datortjänster,datorprogr statl</t>
  </si>
  <si>
    <t>Administrativa system ej statl</t>
  </si>
  <si>
    <t>Administrativa system statl</t>
  </si>
  <si>
    <t>Periodisering datakost ej stat</t>
  </si>
  <si>
    <t>Periodisering datakostn statl.</t>
  </si>
  <si>
    <t>Vidarefakt licensk statl kund</t>
  </si>
  <si>
    <t>Utbildning statl</t>
  </si>
  <si>
    <t>Telefon,post o datakomm statl</t>
  </si>
  <si>
    <t>Tele datakomm period statl</t>
  </si>
  <si>
    <t>Telefon ej statl</t>
  </si>
  <si>
    <t>Övr tele-datakom ej statl</t>
  </si>
  <si>
    <t>Porto ej statl</t>
  </si>
  <si>
    <t>Period tele-datakomm ej statl</t>
  </si>
  <si>
    <t>Hyra maskiner,el app o övr</t>
  </si>
  <si>
    <t>Hyra av datorer o kringutr</t>
  </si>
  <si>
    <t>Period hyror/leasing AT</t>
  </si>
  <si>
    <t>Frakter,transporter ej statl</t>
  </si>
  <si>
    <t>Skatter och tullavgifter</t>
  </si>
  <si>
    <t>Period frakter ej statl</t>
  </si>
  <si>
    <t>Utnyttjande anläggn tillg RV</t>
  </si>
  <si>
    <t>Konsultarvoden ej statl</t>
  </si>
  <si>
    <t>Konsultarvoden statl</t>
  </si>
  <si>
    <t>Konferensavgifter ej statl</t>
  </si>
  <si>
    <t>Konferensavgifter statl</t>
  </si>
  <si>
    <t>Kultur o fritidsverksamh ej st</t>
  </si>
  <si>
    <t>Avg föret.hälsov student ej st</t>
  </si>
  <si>
    <t>Medlemsavgifter ej statl</t>
  </si>
  <si>
    <t>Medlemsavgifter statl</t>
  </si>
  <si>
    <t>Författaravgifter Open Access</t>
  </si>
  <si>
    <t>Tryck ritning kopiering ej sta</t>
  </si>
  <si>
    <t>Tryck ritning kopiering statl</t>
  </si>
  <si>
    <t>Video o fototjänster ej statl</t>
  </si>
  <si>
    <t>Video o fototjänster statl</t>
  </si>
  <si>
    <t>Tjänst vid konferens kurs möte</t>
  </si>
  <si>
    <t>Övr främmande tjänst ej statl</t>
  </si>
  <si>
    <t>Övr främmande tjänster statl</t>
  </si>
  <si>
    <t>Period främmande tjänst statl</t>
  </si>
  <si>
    <t>Period främmande tjänst ej sta</t>
  </si>
  <si>
    <t>Författaravg Open Acess statl</t>
  </si>
  <si>
    <t>Aktivering utv imm AT kostn</t>
  </si>
  <si>
    <t>Avg individuell ålderspension</t>
  </si>
  <si>
    <t>Fr.o.m.</t>
  </si>
  <si>
    <t>T.o.m.</t>
  </si>
  <si>
    <t>Övriga kostnader överskrider 15% av personalkostnader. Belopp att förklara:</t>
  </si>
  <si>
    <t>Startdatum</t>
  </si>
  <si>
    <t>Slutdatum</t>
  </si>
  <si>
    <t>Klistra in en bild av EURO-kursen enligt flik "2. Växelkurs".</t>
  </si>
  <si>
    <t>Projektnummer</t>
  </si>
  <si>
    <t xml:space="preserve">Kostnaderna summeras och förs automatiskt över till cell F21–F28 på fliken 1. Granskningsmall. </t>
  </si>
  <si>
    <t>Du kan fritt lägga till egna flikar men ändra inte i befintliga flikar.</t>
  </si>
  <si>
    <t>Den genomsnittliga växelkursen för perioden lägger du in i cell F16.</t>
  </si>
  <si>
    <t>Fyll i projektuppgifter i de rosa rutorna i fliken "1. Granskningsmall"</t>
  </si>
  <si>
    <t>Granskningsmall inför ekonomisk rapportering till EU</t>
  </si>
  <si>
    <t>Review template for financial reporting to the EU</t>
  </si>
  <si>
    <t>Har du flera projektnummer i projektet så klistra in transaktionsraderna efter varandra.</t>
  </si>
  <si>
    <t>När du gjort detta går du till fliken "1. Granskningsmall" och ser resultatet.</t>
  </si>
  <si>
    <t>Här ser du att alla belopp är överförda från inläsningen. Nu är det bara att gå igenom och kontrollera.</t>
  </si>
  <si>
    <t>&lt;---Här ska projektnummer hamna.</t>
  </si>
  <si>
    <t>&lt;---Här ska datum för fr.o.m. hamna.</t>
  </si>
  <si>
    <t>&lt;---Här ska datum för  t.o.m. hamna.</t>
  </si>
  <si>
    <t>Löne- kostnader</t>
  </si>
  <si>
    <t>Rödmarkerade konton nedan saknas i kontotabellen till vänster.</t>
  </si>
  <si>
    <t>1. Ladda ner rapporten "V22 Utfall projekt resultaträkning" från Raindance.</t>
  </si>
  <si>
    <t>Selektera på kontointervallen 4000-6999 samt period fr.o.m. - t.o.m datum för redovisningsperioden. Se exempel till höger---&gt;</t>
  </si>
  <si>
    <t>1. Klistra in värden från rapport V22 Utfall projekt resultaträkning i Raindance (från cell A1 och nedåt) för aktuellt projekt. Om projektet har fler än ett projektnummer så klistra in dessa transaktionsrader efter varandra.</t>
  </si>
  <si>
    <t>3. Klistra in alla data i fliken inläsning.</t>
  </si>
  <si>
    <t>För att ladda in data går du till fliken Inläsning och följer instruktionerna där.</t>
  </si>
  <si>
    <t>Läs gärna instruktionen i fliken Inläsning innan du börjar.</t>
  </si>
  <si>
    <t>Om dessa inte stämmer så läs instruktionen i fliken Inläsning och försök igen.</t>
  </si>
  <si>
    <t>Registrera ett kontonummer i kolumn U och beloppet i kolumn W</t>
  </si>
  <si>
    <t>"=VÄNSTER(B13;4)</t>
  </si>
  <si>
    <t>Summa från inläsning plus justering i E kolumnen</t>
  </si>
  <si>
    <t>vilket påverkar redovisningen till EU:s Funding &amp; Tenderportal.</t>
  </si>
  <si>
    <t xml:space="preserve">Du har möjlighet att göra justeringar i den rosa kolumnen E i fliken Raindance om några projektkostnader ska dras av eller läggas till, </t>
  </si>
  <si>
    <t>Ett konto kan registreras flera gånger. Om du bara lägger in manuella transaktioner måste startdatum (AA30) och slutdatum (AB30) läggas in och</t>
  </si>
  <si>
    <t>kontot måste registreras i rätt kolumn i fliken Kontotabell.</t>
  </si>
  <si>
    <t>Kostnad registreras med inledande minustecken.</t>
  </si>
  <si>
    <t>Registrera manuellt.</t>
  </si>
  <si>
    <t xml:space="preserve">Du kan också registrera transaktioner manuellt här nedanför från och med cell U31. </t>
  </si>
  <si>
    <t xml:space="preserve">Du har möjlighet att göra justeringar i den rosa kolumnen E om några projektkostnader ska dras av eller läggas till, </t>
  </si>
  <si>
    <t>3.1  Manuell registrering</t>
  </si>
  <si>
    <r>
      <t xml:space="preserve">Tryck sedan Ctrl+C för att kopiera (Command+C på Mac). Du kan också högerklicka på det markerade området och välja </t>
    </r>
    <r>
      <rPr>
        <i/>
        <sz val="11"/>
        <color theme="1"/>
        <rFont val="Calibri"/>
        <family val="2"/>
        <scheme val="minor"/>
      </rPr>
      <t>Kopiera</t>
    </r>
    <r>
      <rPr>
        <sz val="11"/>
        <color theme="1"/>
        <rFont val="Calibri"/>
        <family val="2"/>
        <scheme val="minor"/>
      </rPr>
      <t>.</t>
    </r>
  </si>
  <si>
    <r>
      <t>Högerklicka i cellen I5 och välja "</t>
    </r>
    <r>
      <rPr>
        <i/>
        <sz val="11"/>
        <color theme="1"/>
        <rFont val="Calibri"/>
        <family val="2"/>
        <scheme val="minor"/>
      </rPr>
      <t>Klistra in värden"</t>
    </r>
    <r>
      <rPr>
        <sz val="11"/>
        <color theme="1"/>
        <rFont val="Calibri"/>
        <family val="2"/>
        <scheme val="minor"/>
      </rPr>
      <t>.</t>
    </r>
  </si>
  <si>
    <r>
      <t xml:space="preserve">Registrerar du </t>
    </r>
    <r>
      <rPr>
        <b/>
        <sz val="11"/>
        <color theme="1"/>
        <rFont val="Calibri"/>
        <family val="2"/>
        <scheme val="minor"/>
      </rPr>
      <t>bara</t>
    </r>
    <r>
      <rPr>
        <sz val="11"/>
        <color theme="1"/>
        <rFont val="Calibri"/>
        <family val="2"/>
        <scheme val="minor"/>
      </rPr>
      <t xml:space="preserve"> transaktioner manuellt så skriv in start och slutdatum samt projektnummer i cellerna AA31-AC31.</t>
    </r>
  </si>
  <si>
    <t>Senast uppdaterad 2026-03-24</t>
  </si>
  <si>
    <t>Ta ut rapporten V22 från Raindance till Excel (kopiera från cell A1 och nedåt) och klistra in den i cell I5 i fliken inläsning. Instruktion finns i fliken inläsning.</t>
  </si>
  <si>
    <t>Justeringarna påverkar fliken Granskningsmall.</t>
  </si>
  <si>
    <t>I den rosa kolumnen E har du möjlighet att registrera justeringar för Funding &amp; tender.</t>
  </si>
  <si>
    <t>längst ner till höger. När du har samma belopp i F44, G44 som i M52, N52 har du förklarat de differenser som finns.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</si>
</sst>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,##0.00\ &quot;kr&quot;"/>
    <numFmt numFmtId="166" formatCode="#,##0\ &quot;kr&quot;"/>
  </numFmts>
  <fonts count="5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7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rgb="FF000000"/>
      <name val="Calibri"/>
      <family val="2"/>
      <charset val="1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8"/>
      <color rgb="FF000000"/>
      <name val="Calibri"/>
      <family val="2"/>
    </font>
    <font>
      <b/>
      <sz val="20"/>
      <color rgb="FF000000"/>
      <name val="Calibri"/>
      <family val="2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</font>
    <font>
      <u/>
      <sz val="14"/>
      <color rgb="FF0070C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3C4043"/>
      <name val="Arial"/>
      <family val="2"/>
    </font>
    <font>
      <sz val="24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FF0000"/>
      <name val="Amasis MT Pro Black"/>
      <family val="1"/>
    </font>
    <font>
      <sz val="11"/>
      <color rgb="FF3C4043"/>
      <name val="Calibri"/>
      <family val="2"/>
      <scheme val="minor"/>
    </font>
    <font>
      <b/>
      <sz val="11"/>
      <name val="Calibri"/>
      <family val="2"/>
    </font>
    <font>
      <b/>
      <sz val="11"/>
      <color indexed="9"/>
      <name val="Calibri"/>
      <family val="2"/>
    </font>
    <font>
      <b/>
      <sz val="11"/>
      <color theme="0"/>
      <name val="Amasis MT Pro Black"/>
      <family val="1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sz val="2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36"/>
      <color theme="1"/>
      <name val="Aptos Narrow"/>
      <family val="2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24"/>
      <color rgb="FFFF0000"/>
      <name val="Calibri"/>
      <family val="2"/>
      <scheme val="minor"/>
    </font>
    <font>
      <sz val="11"/>
      <name val="Calibri"/>
      <family val="2"/>
    </font>
    <font>
      <sz val="11"/>
      <color indexed="9"/>
      <name val="Calibri"/>
      <family val="2"/>
    </font>
    <font>
      <sz val="11"/>
      <color theme="1"/>
      <name val="Arial"/>
      <family val="2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8EAEA"/>
        <bgColor indexed="64"/>
      </patternFill>
    </fill>
    <fill>
      <patternFill patternType="solid">
        <fgColor rgb="FFE3EDE8"/>
        <bgColor indexed="64"/>
      </patternFill>
    </fill>
    <fill>
      <patternFill patternType="solid">
        <fgColor rgb="FFF3E7D7"/>
        <bgColor indexed="64"/>
      </patternFill>
    </fill>
    <fill>
      <patternFill patternType="solid">
        <fgColor rgb="FFF8F7F1"/>
        <bgColor indexed="64"/>
      </patternFill>
    </fill>
  </fills>
  <borders count="1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4" tint="-0.499984740745262"/>
      </right>
      <top style="medium">
        <color theme="4" tint="-0.499984740745262"/>
      </top>
      <bottom style="thin">
        <color indexed="64"/>
      </bottom>
      <diagonal/>
    </border>
    <border>
      <left style="thin">
        <color indexed="64"/>
      </left>
      <right style="medium">
        <color theme="4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theme="4" tint="-0.499984740745262"/>
      </bottom>
      <diagonal/>
    </border>
    <border>
      <left style="thin">
        <color indexed="64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/>
      <right/>
      <top style="thin">
        <color theme="4" tint="-0.499984740745262"/>
      </top>
      <bottom style="double">
        <color theme="4" tint="-0.499984740745262"/>
      </bottom>
      <diagonal/>
    </border>
    <border>
      <left style="thick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indexed="64"/>
      </right>
      <top/>
      <bottom style="thin">
        <color theme="4" tint="-0.499984740745262"/>
      </bottom>
      <diagonal/>
    </border>
    <border>
      <left style="thin">
        <color indexed="64"/>
      </left>
      <right style="thin">
        <color indexed="64"/>
      </right>
      <top/>
      <bottom style="double">
        <color theme="4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4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4" tint="-0.499984740745262"/>
      </top>
      <bottom style="double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indexed="64"/>
      </right>
      <top style="thin">
        <color theme="4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4" tint="-0.499984740745262"/>
      </top>
      <bottom/>
      <diagonal/>
    </border>
    <border>
      <left style="thin">
        <color theme="4" tint="-0.499984740745262"/>
      </left>
      <right style="thin">
        <color indexed="64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indexed="64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/>
      <bottom/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indexed="64"/>
      </left>
      <right/>
      <top style="thin">
        <color theme="4" tint="-0.499984740745262"/>
      </top>
      <bottom/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theme="4" tint="-0.499984740745262"/>
      </top>
      <bottom/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/>
      <right style="thin">
        <color theme="4" tint="-0.499984740745262"/>
      </right>
      <top/>
      <bottom/>
      <diagonal/>
    </border>
    <border>
      <left style="thin">
        <color theme="4" tint="-0.499984740745262"/>
      </left>
      <right style="thin">
        <color theme="4" tint="-0.499984740745262"/>
      </right>
      <top/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 style="mediumDashed">
        <color theme="4" tint="-0.499984740745262"/>
      </left>
      <right/>
      <top style="mediumDashed">
        <color theme="4" tint="-0.499984740745262"/>
      </top>
      <bottom/>
      <diagonal/>
    </border>
    <border>
      <left/>
      <right/>
      <top style="mediumDashed">
        <color theme="4" tint="-0.499984740745262"/>
      </top>
      <bottom/>
      <diagonal/>
    </border>
    <border>
      <left/>
      <right style="mediumDashed">
        <color theme="4" tint="-0.499984740745262"/>
      </right>
      <top style="mediumDashed">
        <color theme="4" tint="-0.499984740745262"/>
      </top>
      <bottom/>
      <diagonal/>
    </border>
    <border>
      <left style="mediumDashed">
        <color theme="4" tint="-0.499984740745262"/>
      </left>
      <right/>
      <top/>
      <bottom/>
      <diagonal/>
    </border>
    <border>
      <left/>
      <right style="mediumDashed">
        <color theme="4" tint="-0.499984740745262"/>
      </right>
      <top/>
      <bottom/>
      <diagonal/>
    </border>
    <border>
      <left style="mediumDashed">
        <color theme="4" tint="-0.499984740745262"/>
      </left>
      <right/>
      <top/>
      <bottom style="mediumDashed">
        <color theme="4" tint="-0.499984740745262"/>
      </bottom>
      <diagonal/>
    </border>
    <border>
      <left/>
      <right/>
      <top/>
      <bottom style="mediumDashed">
        <color theme="4" tint="-0.499984740745262"/>
      </bottom>
      <diagonal/>
    </border>
    <border>
      <left/>
      <right style="mediumDashed">
        <color theme="4" tint="-0.499984740745262"/>
      </right>
      <top/>
      <bottom style="mediumDashed">
        <color theme="4" tint="-0.499984740745262"/>
      </bottom>
      <diagonal/>
    </border>
    <border>
      <left style="thin">
        <color indexed="64"/>
      </left>
      <right style="medium">
        <color theme="4" tint="-0.499984740745262"/>
      </right>
      <top/>
      <bottom style="double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thin">
        <color theme="4" tint="-0.499984740745262"/>
      </bottom>
      <diagonal/>
    </border>
    <border>
      <left/>
      <right/>
      <top style="medium">
        <color theme="4" tint="-0.499984740745262"/>
      </top>
      <bottom style="thin">
        <color theme="4" tint="-0.499984740745262"/>
      </bottom>
      <diagonal/>
    </border>
    <border>
      <left/>
      <right style="thin">
        <color indexed="64"/>
      </right>
      <top style="medium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/>
      <top style="thin">
        <color theme="4" tint="-0.499984740745262"/>
      </top>
      <bottom style="double">
        <color theme="4" tint="-0.499984740745262"/>
      </bottom>
      <diagonal/>
    </border>
    <border>
      <left/>
      <right style="thin">
        <color indexed="64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indexed="64"/>
      </left>
      <right style="thin">
        <color indexed="64"/>
      </right>
      <top style="medium">
        <color theme="4" tint="-0.499984740745262"/>
      </top>
      <bottom style="thin">
        <color theme="4" tint="-0.499984740745262"/>
      </bottom>
      <diagonal/>
    </border>
    <border>
      <left style="thin">
        <color indexed="64"/>
      </left>
      <right style="medium">
        <color theme="4" tint="-0.499984740745262"/>
      </right>
      <top style="medium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 style="thin">
        <color indexed="64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thin">
        <color indexed="64"/>
      </left>
      <right style="medium">
        <color theme="4" tint="-0.499984740745262"/>
      </right>
      <top style="thin">
        <color theme="4" tint="-0.499984740745262"/>
      </top>
      <bottom style="double">
        <color theme="4" tint="-0.499984740745262"/>
      </bottom>
      <diagonal/>
    </border>
    <border>
      <left style="medium">
        <color theme="4" tint="-0.499984740745262"/>
      </left>
      <right/>
      <top style="double">
        <color theme="4" tint="-0.499984740745262"/>
      </top>
      <bottom style="medium">
        <color theme="4" tint="-0.499984740745262"/>
      </bottom>
      <diagonal/>
    </border>
    <border>
      <left/>
      <right/>
      <top style="double">
        <color theme="4" tint="-0.499984740745262"/>
      </top>
      <bottom style="medium">
        <color theme="4" tint="-0.499984740745262"/>
      </bottom>
      <diagonal/>
    </border>
    <border>
      <left style="thin">
        <color indexed="64"/>
      </left>
      <right style="thick">
        <color indexed="64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/>
      <right style="thin">
        <color indexed="64"/>
      </right>
      <top/>
      <bottom style="medium">
        <color theme="4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theme="4" tint="-0.499984740745262"/>
      </bottom>
      <diagonal/>
    </border>
    <border>
      <left/>
      <right/>
      <top style="medium">
        <color auto="1"/>
      </top>
      <bottom style="thin">
        <color theme="4" tint="-0.499984740745262"/>
      </bottom>
      <diagonal/>
    </border>
    <border>
      <left/>
      <right style="thin">
        <color indexed="64"/>
      </right>
      <top style="medium">
        <color auto="1"/>
      </top>
      <bottom style="thin">
        <color theme="4" tint="-0.499984740745262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theme="4" tint="-0.499984740745262"/>
      </bottom>
      <diagonal/>
    </border>
    <border>
      <left style="medium">
        <color auto="1"/>
      </left>
      <right/>
      <top style="thin">
        <color theme="4" tint="-0.499984740745262"/>
      </top>
      <bottom style="thin">
        <color theme="4" tint="-0.499984740745262"/>
      </bottom>
      <diagonal/>
    </border>
    <border>
      <left style="medium">
        <color auto="1"/>
      </left>
      <right/>
      <top style="thin">
        <color theme="4" tint="-0.499984740745262"/>
      </top>
      <bottom style="medium">
        <color auto="1"/>
      </bottom>
      <diagonal/>
    </border>
    <border>
      <left/>
      <right/>
      <top style="thin">
        <color theme="4" tint="-0.499984740745262"/>
      </top>
      <bottom style="medium">
        <color auto="1"/>
      </bottom>
      <diagonal/>
    </border>
    <border>
      <left/>
      <right style="thin">
        <color indexed="64"/>
      </right>
      <top style="thin">
        <color theme="4" tint="-0.499984740745262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theme="4" tint="-0.499984740745262"/>
      </bottom>
      <diagonal/>
    </border>
    <border>
      <left/>
      <right/>
      <top style="thick">
        <color auto="1"/>
      </top>
      <bottom style="thin">
        <color theme="4" tint="-0.499984740745262"/>
      </bottom>
      <diagonal/>
    </border>
    <border>
      <left/>
      <right style="thin">
        <color indexed="64"/>
      </right>
      <top style="thick">
        <color auto="1"/>
      </top>
      <bottom style="thin">
        <color theme="4" tint="-0.499984740745262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theme="4" tint="-0.499984740745262"/>
      </bottom>
      <diagonal/>
    </border>
    <border>
      <left style="thin">
        <color indexed="64"/>
      </left>
      <right style="thick">
        <color auto="1"/>
      </right>
      <top style="thick">
        <color auto="1"/>
      </top>
      <bottom style="thin">
        <color theme="4" tint="-0.499984740745262"/>
      </bottom>
      <diagonal/>
    </border>
    <border>
      <left style="thick">
        <color auto="1"/>
      </left>
      <right/>
      <top/>
      <bottom style="thin">
        <color theme="4" tint="-0.499984740745262"/>
      </bottom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theme="4" tint="-0.499984740745262"/>
      </bottom>
      <diagonal/>
    </border>
    <border>
      <left style="thick">
        <color auto="1"/>
      </left>
      <right/>
      <top style="thin">
        <color theme="4" tint="-0.499984740745262"/>
      </top>
      <bottom style="thick">
        <color auto="1"/>
      </bottom>
      <diagonal/>
    </border>
    <border>
      <left/>
      <right/>
      <top style="thin">
        <color theme="4" tint="-0.499984740745262"/>
      </top>
      <bottom style="thick">
        <color auto="1"/>
      </bottom>
      <diagonal/>
    </border>
    <border>
      <left/>
      <right style="thin">
        <color indexed="64"/>
      </right>
      <top style="thin">
        <color theme="4" tint="-0.499984740745262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4" tint="-0.499984740745262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theme="4" tint="-0.499984740745262"/>
      </top>
      <bottom style="thin">
        <color indexed="64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21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3" fillId="0" borderId="0"/>
  </cellStyleXfs>
  <cellXfs count="358">
    <xf numFmtId="0" fontId="0" fillId="0" borderId="0" xfId="0"/>
    <xf numFmtId="0" fontId="7" fillId="0" borderId="0" xfId="0" applyFont="1"/>
    <xf numFmtId="0" fontId="9" fillId="0" borderId="0" xfId="0" applyFont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0" xfId="0" applyNumberFormat="1"/>
    <xf numFmtId="3" fontId="1" fillId="0" borderId="0" xfId="0" applyNumberFormat="1" applyFont="1"/>
    <xf numFmtId="0" fontId="18" fillId="0" borderId="0" xfId="0" applyFont="1"/>
    <xf numFmtId="0" fontId="0" fillId="0" borderId="60" xfId="0" applyBorder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7" fillId="0" borderId="0" xfId="0" applyFont="1"/>
    <xf numFmtId="0" fontId="9" fillId="0" borderId="0" xfId="0" applyFont="1" applyAlignment="1">
      <alignment vertical="top"/>
    </xf>
    <xf numFmtId="0" fontId="28" fillId="0" borderId="0" xfId="0" applyFont="1"/>
    <xf numFmtId="0" fontId="29" fillId="0" borderId="0" xfId="0" applyFont="1" applyAlignment="1">
      <alignment horizontal="right" vertical="center"/>
    </xf>
    <xf numFmtId="0" fontId="30" fillId="0" borderId="0" xfId="0" applyFont="1"/>
    <xf numFmtId="0" fontId="6" fillId="0" borderId="0" xfId="0" applyFont="1" applyAlignment="1">
      <alignment horizontal="left" vertical="center"/>
    </xf>
    <xf numFmtId="0" fontId="22" fillId="0" borderId="0" xfId="2"/>
    <xf numFmtId="0" fontId="31" fillId="0" borderId="0" xfId="2" applyFont="1"/>
    <xf numFmtId="0" fontId="22" fillId="0" borderId="0" xfId="3"/>
    <xf numFmtId="49" fontId="0" fillId="0" borderId="0" xfId="0" applyNumberFormat="1"/>
    <xf numFmtId="49" fontId="1" fillId="0" borderId="0" xfId="0" applyNumberFormat="1" applyFont="1"/>
    <xf numFmtId="0" fontId="33" fillId="0" borderId="0" xfId="0" applyFont="1"/>
    <xf numFmtId="0" fontId="8" fillId="0" borderId="0" xfId="0" applyFont="1"/>
    <xf numFmtId="0" fontId="0" fillId="0" borderId="0" xfId="0" applyProtection="1">
      <protection locked="0"/>
    </xf>
    <xf numFmtId="2" fontId="2" fillId="0" borderId="0" xfId="0" applyNumberFormat="1" applyFont="1" applyProtection="1">
      <protection locked="0"/>
    </xf>
    <xf numFmtId="0" fontId="34" fillId="0" borderId="0" xfId="0" applyFont="1"/>
    <xf numFmtId="0" fontId="0" fillId="0" borderId="0" xfId="0" applyAlignment="1">
      <alignment horizontal="right"/>
    </xf>
    <xf numFmtId="49" fontId="35" fillId="0" borderId="0" xfId="0" applyNumberFormat="1" applyFont="1"/>
    <xf numFmtId="0" fontId="30" fillId="0" borderId="0" xfId="2" applyFont="1"/>
    <xf numFmtId="0" fontId="36" fillId="0" borderId="0" xfId="0" applyFont="1"/>
    <xf numFmtId="0" fontId="37" fillId="0" borderId="0" xfId="0" applyFont="1"/>
    <xf numFmtId="0" fontId="0" fillId="0" borderId="0" xfId="0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36" fillId="0" borderId="0" xfId="0" applyFont="1" applyProtection="1">
      <protection locked="0"/>
    </xf>
    <xf numFmtId="0" fontId="16" fillId="0" borderId="0" xfId="0" applyFont="1"/>
    <xf numFmtId="0" fontId="0" fillId="6" borderId="0" xfId="0" applyFill="1"/>
    <xf numFmtId="4" fontId="2" fillId="6" borderId="16" xfId="0" applyNumberFormat="1" applyFont="1" applyFill="1" applyBorder="1" applyAlignment="1" applyProtection="1">
      <alignment vertical="center"/>
      <protection locked="0"/>
    </xf>
    <xf numFmtId="4" fontId="2" fillId="5" borderId="2" xfId="0" applyNumberFormat="1" applyFont="1" applyFill="1" applyBorder="1" applyAlignment="1" applyProtection="1">
      <alignment vertical="center"/>
      <protection locked="0"/>
    </xf>
    <xf numFmtId="4" fontId="2" fillId="5" borderId="16" xfId="0" applyNumberFormat="1" applyFont="1" applyFill="1" applyBorder="1" applyAlignment="1" applyProtection="1">
      <alignment vertical="center"/>
      <protection locked="0"/>
    </xf>
    <xf numFmtId="4" fontId="2" fillId="5" borderId="15" xfId="0" applyNumberFormat="1" applyFont="1" applyFill="1" applyBorder="1" applyAlignment="1" applyProtection="1">
      <alignment vertical="center"/>
      <protection locked="0"/>
    </xf>
    <xf numFmtId="4" fontId="2" fillId="5" borderId="14" xfId="0" applyNumberFormat="1" applyFont="1" applyFill="1" applyBorder="1" applyAlignment="1" applyProtection="1">
      <alignment vertical="center"/>
      <protection locked="0"/>
    </xf>
    <xf numFmtId="4" fontId="2" fillId="5" borderId="18" xfId="0" applyNumberFormat="1" applyFont="1" applyFill="1" applyBorder="1" applyAlignment="1" applyProtection="1">
      <alignment vertical="center"/>
      <protection locked="0"/>
    </xf>
    <xf numFmtId="0" fontId="0" fillId="0" borderId="69" xfId="0" applyBorder="1"/>
    <xf numFmtId="0" fontId="0" fillId="0" borderId="70" xfId="0" applyBorder="1"/>
    <xf numFmtId="0" fontId="0" fillId="0" borderId="71" xfId="0" applyBorder="1"/>
    <xf numFmtId="0" fontId="2" fillId="0" borderId="72" xfId="0" applyFont="1" applyBorder="1"/>
    <xf numFmtId="0" fontId="2" fillId="0" borderId="73" xfId="0" applyFont="1" applyBorder="1"/>
    <xf numFmtId="0" fontId="0" fillId="0" borderId="72" xfId="0" applyBorder="1"/>
    <xf numFmtId="0" fontId="0" fillId="0" borderId="73" xfId="0" applyBorder="1"/>
    <xf numFmtId="0" fontId="18" fillId="0" borderId="73" xfId="0" applyFont="1" applyBorder="1"/>
    <xf numFmtId="0" fontId="0" fillId="0" borderId="74" xfId="0" applyBorder="1"/>
    <xf numFmtId="0" fontId="0" fillId="0" borderId="75" xfId="0" applyBorder="1"/>
    <xf numFmtId="0" fontId="0" fillId="0" borderId="76" xfId="0" applyBorder="1"/>
    <xf numFmtId="0" fontId="1" fillId="0" borderId="1" xfId="0" applyFont="1" applyBorder="1" applyAlignment="1">
      <alignment wrapText="1"/>
    </xf>
    <xf numFmtId="1" fontId="0" fillId="0" borderId="0" xfId="0" applyNumberFormat="1"/>
    <xf numFmtId="0" fontId="36" fillId="0" borderId="77" xfId="0" applyFont="1" applyBorder="1" applyProtection="1">
      <protection locked="0"/>
    </xf>
    <xf numFmtId="0" fontId="0" fillId="0" borderId="77" xfId="0" applyBorder="1" applyProtection="1">
      <protection locked="0"/>
    </xf>
    <xf numFmtId="2" fontId="20" fillId="0" borderId="77" xfId="0" applyNumberFormat="1" applyFont="1" applyBorder="1" applyAlignment="1" applyProtection="1">
      <alignment horizontal="right" vertical="center"/>
      <protection locked="0"/>
    </xf>
    <xf numFmtId="4" fontId="2" fillId="0" borderId="0" xfId="0" applyNumberFormat="1" applyFont="1" applyAlignment="1" applyProtection="1">
      <alignment vertical="center"/>
      <protection locked="0"/>
    </xf>
    <xf numFmtId="2" fontId="2" fillId="5" borderId="66" xfId="0" applyNumberFormat="1" applyFont="1" applyFill="1" applyBorder="1" applyAlignment="1" applyProtection="1">
      <alignment horizontal="right"/>
      <protection locked="0"/>
    </xf>
    <xf numFmtId="2" fontId="2" fillId="5" borderId="68" xfId="0" applyNumberFormat="1" applyFont="1" applyFill="1" applyBorder="1" applyAlignment="1" applyProtection="1">
      <alignment horizontal="right"/>
      <protection locked="0"/>
    </xf>
    <xf numFmtId="2" fontId="2" fillId="5" borderId="68" xfId="0" applyNumberFormat="1" applyFont="1" applyFill="1" applyBorder="1" applyAlignment="1" applyProtection="1">
      <alignment horizontal="right" vertical="center"/>
      <protection locked="0"/>
    </xf>
    <xf numFmtId="0" fontId="32" fillId="0" borderId="0" xfId="0" applyFont="1" applyAlignment="1" applyProtection="1">
      <alignment vertical="center" wrapText="1"/>
      <protection locked="0"/>
    </xf>
    <xf numFmtId="4" fontId="13" fillId="0" borderId="0" xfId="0" applyNumberFormat="1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 wrapText="1"/>
      <protection locked="0"/>
    </xf>
    <xf numFmtId="49" fontId="1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18" fillId="0" borderId="0" xfId="0" applyFont="1" applyProtection="1">
      <protection locked="0"/>
    </xf>
    <xf numFmtId="49" fontId="0" fillId="0" borderId="0" xfId="0" applyNumberFormat="1" applyAlignment="1" applyProtection="1">
      <alignment horizontal="left" wrapText="1" indent="1"/>
      <protection locked="0"/>
    </xf>
    <xf numFmtId="49" fontId="0" fillId="5" borderId="60" xfId="0" applyNumberFormat="1" applyFill="1" applyBorder="1"/>
    <xf numFmtId="49" fontId="0" fillId="5" borderId="5" xfId="0" applyNumberFormat="1" applyFill="1" applyBorder="1"/>
    <xf numFmtId="2" fontId="0" fillId="0" borderId="0" xfId="0" applyNumberFormat="1"/>
    <xf numFmtId="0" fontId="0" fillId="6" borderId="81" xfId="0" applyFill="1" applyBorder="1"/>
    <xf numFmtId="0" fontId="0" fillId="6" borderId="82" xfId="0" applyFill="1" applyBorder="1"/>
    <xf numFmtId="0" fontId="0" fillId="6" borderId="83" xfId="0" applyFill="1" applyBorder="1"/>
    <xf numFmtId="0" fontId="0" fillId="6" borderId="72" xfId="0" applyFill="1" applyBorder="1"/>
    <xf numFmtId="0" fontId="0" fillId="6" borderId="73" xfId="0" applyFill="1" applyBorder="1"/>
    <xf numFmtId="0" fontId="0" fillId="6" borderId="74" xfId="0" applyFill="1" applyBorder="1"/>
    <xf numFmtId="0" fontId="0" fillId="6" borderId="75" xfId="0" applyFill="1" applyBorder="1"/>
    <xf numFmtId="0" fontId="0" fillId="6" borderId="76" xfId="0" applyFill="1" applyBorder="1"/>
    <xf numFmtId="49" fontId="0" fillId="0" borderId="84" xfId="0" applyNumberFormat="1" applyBorder="1"/>
    <xf numFmtId="0" fontId="0" fillId="0" borderId="1" xfId="0" applyBorder="1"/>
    <xf numFmtId="0" fontId="1" fillId="7" borderId="1" xfId="0" applyFont="1" applyFill="1" applyBorder="1" applyAlignment="1">
      <alignment wrapText="1"/>
    </xf>
    <xf numFmtId="49" fontId="0" fillId="0" borderId="0" xfId="0" applyNumberFormat="1" applyAlignment="1" applyProtection="1">
      <alignment horizontal="right"/>
      <protection locked="0"/>
    </xf>
    <xf numFmtId="0" fontId="1" fillId="7" borderId="4" xfId="0" applyFont="1" applyFill="1" applyBorder="1" applyAlignment="1">
      <alignment wrapText="1"/>
    </xf>
    <xf numFmtId="2" fontId="0" fillId="5" borderId="1" xfId="0" applyNumberFormat="1" applyFill="1" applyBorder="1" applyProtection="1">
      <protection locked="0"/>
    </xf>
    <xf numFmtId="2" fontId="0" fillId="5" borderId="60" xfId="0" applyNumberFormat="1" applyFill="1" applyBorder="1" applyProtection="1">
      <protection locked="0"/>
    </xf>
    <xf numFmtId="0" fontId="32" fillId="0" borderId="117" xfId="0" applyFont="1" applyBorder="1" applyAlignment="1" applyProtection="1">
      <alignment vertical="center" wrapText="1"/>
      <protection locked="0"/>
    </xf>
    <xf numFmtId="4" fontId="13" fillId="0" borderId="117" xfId="0" applyNumberFormat="1" applyFont="1" applyBorder="1" applyAlignment="1" applyProtection="1">
      <alignment horizontal="right" vertical="center"/>
      <protection locked="0"/>
    </xf>
    <xf numFmtId="4" fontId="13" fillId="0" borderId="117" xfId="0" applyNumberFormat="1" applyFont="1" applyBorder="1" applyAlignment="1" applyProtection="1">
      <alignment vertical="center"/>
      <protection locked="0"/>
    </xf>
    <xf numFmtId="0" fontId="0" fillId="8" borderId="119" xfId="0" applyFill="1" applyBorder="1"/>
    <xf numFmtId="0" fontId="0" fillId="8" borderId="77" xfId="0" applyFill="1" applyBorder="1"/>
    <xf numFmtId="0" fontId="0" fillId="8" borderId="120" xfId="0" applyFill="1" applyBorder="1"/>
    <xf numFmtId="0" fontId="0" fillId="8" borderId="118" xfId="0" applyFill="1" applyBorder="1"/>
    <xf numFmtId="0" fontId="0" fillId="8" borderId="0" xfId="0" applyFill="1"/>
    <xf numFmtId="0" fontId="0" fillId="8" borderId="121" xfId="0" applyFill="1" applyBorder="1"/>
    <xf numFmtId="0" fontId="1" fillId="8" borderId="118" xfId="0" applyFont="1" applyFill="1" applyBorder="1"/>
    <xf numFmtId="0" fontId="1" fillId="8" borderId="0" xfId="0" applyFont="1" applyFill="1"/>
    <xf numFmtId="49" fontId="0" fillId="8" borderId="118" xfId="0" applyNumberFormat="1" applyFill="1" applyBorder="1"/>
    <xf numFmtId="0" fontId="0" fillId="0" borderId="121" xfId="0" applyBorder="1"/>
    <xf numFmtId="0" fontId="46" fillId="6" borderId="0" xfId="0" applyFont="1" applyFill="1" applyAlignment="1">
      <alignment horizontal="center"/>
    </xf>
    <xf numFmtId="0" fontId="1" fillId="6" borderId="0" xfId="0" applyFont="1" applyFill="1"/>
    <xf numFmtId="0" fontId="0" fillId="6" borderId="121" xfId="0" applyFill="1" applyBorder="1"/>
    <xf numFmtId="0" fontId="1" fillId="6" borderId="1" xfId="0" applyFont="1" applyFill="1" applyBorder="1" applyAlignment="1">
      <alignment wrapText="1"/>
    </xf>
    <xf numFmtId="0" fontId="0" fillId="6" borderId="84" xfId="0" applyFill="1" applyBorder="1"/>
    <xf numFmtId="0" fontId="45" fillId="2" borderId="78" xfId="0" applyFont="1" applyFill="1" applyBorder="1"/>
    <xf numFmtId="0" fontId="1" fillId="2" borderId="79" xfId="0" applyFont="1" applyFill="1" applyBorder="1"/>
    <xf numFmtId="0" fontId="1" fillId="2" borderId="80" xfId="0" applyFont="1" applyFill="1" applyBorder="1"/>
    <xf numFmtId="0" fontId="47" fillId="6" borderId="1" xfId="0" applyFont="1" applyFill="1" applyBorder="1" applyAlignment="1">
      <alignment wrapText="1"/>
    </xf>
    <xf numFmtId="0" fontId="0" fillId="4" borderId="0" xfId="0" applyFill="1"/>
    <xf numFmtId="0" fontId="1" fillId="4" borderId="0" xfId="0" applyFont="1" applyFill="1"/>
    <xf numFmtId="1" fontId="0" fillId="4" borderId="0" xfId="0" applyNumberFormat="1" applyFill="1"/>
    <xf numFmtId="49" fontId="0" fillId="5" borderId="60" xfId="0" applyNumberFormat="1" applyFill="1" applyBorder="1" applyProtection="1">
      <protection locked="0"/>
    </xf>
    <xf numFmtId="49" fontId="0" fillId="5" borderId="5" xfId="0" applyNumberFormat="1" applyFill="1" applyBorder="1" applyProtection="1">
      <protection locked="0"/>
    </xf>
    <xf numFmtId="0" fontId="4" fillId="0" borderId="0" xfId="0" applyFont="1"/>
    <xf numFmtId="49" fontId="0" fillId="5" borderId="73" xfId="0" applyNumberFormat="1" applyFill="1" applyBorder="1" applyProtection="1">
      <protection locked="0"/>
    </xf>
    <xf numFmtId="0" fontId="0" fillId="8" borderId="73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>
      <alignment wrapText="1"/>
    </xf>
    <xf numFmtId="0" fontId="15" fillId="5" borderId="0" xfId="0" applyFont="1" applyFill="1" applyProtection="1">
      <protection locked="0"/>
    </xf>
    <xf numFmtId="0" fontId="41" fillId="0" borderId="0" xfId="0" applyFont="1" applyAlignment="1">
      <alignment vertical="center" wrapText="1"/>
    </xf>
    <xf numFmtId="0" fontId="42" fillId="0" borderId="0" xfId="0" applyFont="1" applyAlignment="1">
      <alignment vertical="center" wrapText="1"/>
    </xf>
    <xf numFmtId="0" fontId="0" fillId="2" borderId="0" xfId="0" applyFill="1"/>
    <xf numFmtId="0" fontId="11" fillId="0" borderId="77" xfId="0" applyFont="1" applyBorder="1" applyProtection="1">
      <protection locked="0"/>
    </xf>
    <xf numFmtId="0" fontId="33" fillId="0" borderId="0" xfId="0" applyFont="1" applyProtection="1">
      <protection locked="0"/>
    </xf>
    <xf numFmtId="0" fontId="49" fillId="4" borderId="0" xfId="0" applyFont="1" applyFill="1"/>
    <xf numFmtId="0" fontId="49" fillId="4" borderId="60" xfId="0" applyFont="1" applyFill="1" applyBorder="1"/>
    <xf numFmtId="0" fontId="50" fillId="0" borderId="0" xfId="0" applyFont="1"/>
    <xf numFmtId="49" fontId="49" fillId="0" borderId="0" xfId="0" applyNumberFormat="1" applyFont="1"/>
    <xf numFmtId="0" fontId="38" fillId="2" borderId="0" xfId="0" applyFont="1" applyFill="1" applyAlignment="1">
      <alignment horizontal="left"/>
    </xf>
    <xf numFmtId="0" fontId="39" fillId="2" borderId="0" xfId="0" applyFont="1" applyFill="1" applyAlignment="1">
      <alignment horizontal="center" wrapText="1"/>
    </xf>
    <xf numFmtId="3" fontId="39" fillId="2" borderId="0" xfId="0" applyNumberFormat="1" applyFont="1" applyFill="1" applyAlignment="1">
      <alignment horizontal="center" wrapText="1"/>
    </xf>
    <xf numFmtId="3" fontId="0" fillId="2" borderId="0" xfId="0" applyNumberFormat="1" applyFill="1"/>
    <xf numFmtId="0" fontId="51" fillId="2" borderId="0" xfId="0" applyFont="1" applyFill="1"/>
    <xf numFmtId="3" fontId="51" fillId="2" borderId="0" xfId="0" applyNumberFormat="1" applyFont="1" applyFill="1"/>
    <xf numFmtId="0" fontId="52" fillId="2" borderId="0" xfId="0" applyFont="1" applyFill="1"/>
    <xf numFmtId="3" fontId="52" fillId="2" borderId="0" xfId="0" applyNumberFormat="1" applyFont="1" applyFill="1"/>
    <xf numFmtId="0" fontId="16" fillId="6" borderId="0" xfId="0" applyFont="1" applyFill="1"/>
    <xf numFmtId="0" fontId="16" fillId="0" borderId="0" xfId="0" applyFont="1" applyProtection="1">
      <protection locked="0"/>
    </xf>
    <xf numFmtId="2" fontId="0" fillId="6" borderId="0" xfId="0" applyNumberFormat="1" applyFill="1"/>
    <xf numFmtId="0" fontId="0" fillId="5" borderId="5" xfId="0" applyFill="1" applyBorder="1" applyProtection="1">
      <protection locked="0"/>
    </xf>
    <xf numFmtId="3" fontId="0" fillId="5" borderId="5" xfId="0" applyNumberFormat="1" applyFill="1" applyBorder="1" applyProtection="1">
      <protection locked="0"/>
    </xf>
    <xf numFmtId="0" fontId="51" fillId="5" borderId="5" xfId="0" applyFont="1" applyFill="1" applyBorder="1" applyProtection="1">
      <protection locked="0"/>
    </xf>
    <xf numFmtId="3" fontId="51" fillId="5" borderId="5" xfId="0" applyNumberFormat="1" applyFont="1" applyFill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wrapText="1"/>
      <protection locked="0"/>
    </xf>
    <xf numFmtId="4" fontId="0" fillId="0" borderId="0" xfId="0" applyNumberFormat="1" applyProtection="1">
      <protection locked="0"/>
    </xf>
    <xf numFmtId="0" fontId="0" fillId="5" borderId="0" xfId="0" applyFill="1" applyProtection="1">
      <protection locked="0"/>
    </xf>
    <xf numFmtId="0" fontId="16" fillId="5" borderId="0" xfId="0" applyFont="1" applyFill="1" applyProtection="1">
      <protection locked="0"/>
    </xf>
    <xf numFmtId="0" fontId="0" fillId="7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165" fontId="16" fillId="5" borderId="0" xfId="0" applyNumberFormat="1" applyFont="1" applyFill="1" applyProtection="1">
      <protection locked="0"/>
    </xf>
    <xf numFmtId="0" fontId="0" fillId="6" borderId="5" xfId="0" applyFill="1" applyBorder="1"/>
    <xf numFmtId="3" fontId="0" fillId="6" borderId="5" xfId="0" applyNumberFormat="1" applyFill="1" applyBorder="1"/>
    <xf numFmtId="165" fontId="0" fillId="0" borderId="0" xfId="0" applyNumberFormat="1" applyProtection="1">
      <protection locked="0"/>
    </xf>
    <xf numFmtId="14" fontId="0" fillId="0" borderId="0" xfId="0" applyNumberFormat="1"/>
    <xf numFmtId="4" fontId="32" fillId="5" borderId="60" xfId="0" applyNumberFormat="1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14" fontId="0" fillId="5" borderId="1" xfId="0" applyNumberFormat="1" applyFill="1" applyBorder="1" applyProtection="1">
      <protection locked="0"/>
    </xf>
    <xf numFmtId="0" fontId="0" fillId="2" borderId="125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44" fillId="0" borderId="0" xfId="0" applyFont="1"/>
    <xf numFmtId="0" fontId="1" fillId="0" borderId="69" xfId="0" applyFont="1" applyBorder="1"/>
    <xf numFmtId="0" fontId="1" fillId="0" borderId="72" xfId="0" applyFont="1" applyBorder="1"/>
    <xf numFmtId="0" fontId="1" fillId="0" borderId="74" xfId="0" applyFont="1" applyBorder="1"/>
    <xf numFmtId="164" fontId="4" fillId="5" borderId="124" xfId="0" applyNumberFormat="1" applyFont="1" applyFill="1" applyBorder="1" applyAlignment="1" applyProtection="1">
      <alignment horizontal="center" vertical="center"/>
      <protection locked="0"/>
    </xf>
    <xf numFmtId="0" fontId="56" fillId="2" borderId="0" xfId="0" applyFont="1" applyFill="1" applyAlignment="1" applyProtection="1">
      <alignment horizontal="center"/>
      <protection locked="0"/>
    </xf>
    <xf numFmtId="0" fontId="55" fillId="2" borderId="0" xfId="0" applyFont="1" applyFill="1" applyAlignment="1">
      <alignment horizontal="center" vertical="center"/>
    </xf>
    <xf numFmtId="4" fontId="54" fillId="2" borderId="0" xfId="0" applyNumberFormat="1" applyFont="1" applyFill="1" applyProtection="1">
      <protection locked="0"/>
    </xf>
    <xf numFmtId="0" fontId="54" fillId="2" borderId="0" xfId="0" applyFont="1" applyFill="1" applyProtection="1">
      <protection locked="0"/>
    </xf>
    <xf numFmtId="4" fontId="57" fillId="2" borderId="0" xfId="0" applyNumberFormat="1" applyFont="1" applyFill="1" applyAlignment="1">
      <alignment vertical="center"/>
    </xf>
    <xf numFmtId="4" fontId="55" fillId="2" borderId="0" xfId="0" applyNumberFormat="1" applyFont="1" applyFill="1" applyAlignment="1">
      <alignment vertical="center"/>
    </xf>
    <xf numFmtId="9" fontId="1" fillId="5" borderId="126" xfId="0" applyNumberFormat="1" applyFont="1" applyFill="1" applyBorder="1" applyProtection="1">
      <protection locked="0"/>
    </xf>
    <xf numFmtId="0" fontId="11" fillId="0" borderId="0" xfId="0" applyFont="1"/>
    <xf numFmtId="0" fontId="3" fillId="0" borderId="0" xfId="0" applyFont="1"/>
    <xf numFmtId="0" fontId="43" fillId="0" borderId="0" xfId="0" applyFont="1" applyAlignment="1">
      <alignment horizontal="right"/>
    </xf>
    <xf numFmtId="0" fontId="40" fillId="0" borderId="0" xfId="0" applyFont="1"/>
    <xf numFmtId="0" fontId="14" fillId="6" borderId="24" xfId="0" applyFont="1" applyFill="1" applyBorder="1" applyAlignment="1">
      <alignment horizontal="right" wrapText="1"/>
    </xf>
    <xf numFmtId="0" fontId="0" fillId="6" borderId="32" xfId="0" applyFill="1" applyBorder="1"/>
    <xf numFmtId="0" fontId="1" fillId="2" borderId="0" xfId="0" applyFont="1" applyFill="1"/>
    <xf numFmtId="0" fontId="0" fillId="6" borderId="38" xfId="0" applyFill="1" applyBorder="1"/>
    <xf numFmtId="0" fontId="0" fillId="6" borderId="39" xfId="0" applyFill="1" applyBorder="1"/>
    <xf numFmtId="0" fontId="10" fillId="6" borderId="24" xfId="0" applyFont="1" applyFill="1" applyBorder="1" applyAlignment="1">
      <alignment horizontal="right" wrapText="1"/>
    </xf>
    <xf numFmtId="0" fontId="0" fillId="6" borderId="33" xfId="0" applyFill="1" applyBorder="1"/>
    <xf numFmtId="0" fontId="14" fillId="6" borderId="34" xfId="0" applyFont="1" applyFill="1" applyBorder="1" applyAlignment="1">
      <alignment horizontal="right" wrapText="1"/>
    </xf>
    <xf numFmtId="0" fontId="0" fillId="6" borderId="12" xfId="0" applyFill="1" applyBorder="1"/>
    <xf numFmtId="0" fontId="0" fillId="6" borderId="30" xfId="0" applyFill="1" applyBorder="1"/>
    <xf numFmtId="0" fontId="14" fillId="0" borderId="0" xfId="0" applyFont="1" applyAlignment="1">
      <alignment horizontal="right" wrapText="1"/>
    </xf>
    <xf numFmtId="0" fontId="15" fillId="0" borderId="0" xfId="0" applyFont="1" applyAlignment="1">
      <alignment horizontal="center"/>
    </xf>
    <xf numFmtId="0" fontId="10" fillId="6" borderId="24" xfId="0" applyFont="1" applyFill="1" applyBorder="1" applyAlignment="1">
      <alignment horizontal="left" wrapText="1"/>
    </xf>
    <xf numFmtId="0" fontId="13" fillId="6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left" vertical="center"/>
    </xf>
    <xf numFmtId="0" fontId="2" fillId="6" borderId="34" xfId="0" applyFont="1" applyFill="1" applyBorder="1"/>
    <xf numFmtId="0" fontId="2" fillId="6" borderId="12" xfId="0" applyFont="1" applyFill="1" applyBorder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19" fillId="0" borderId="0" xfId="0" applyFont="1"/>
    <xf numFmtId="0" fontId="13" fillId="6" borderId="98" xfId="0" applyFont="1" applyFill="1" applyBorder="1" applyAlignment="1">
      <alignment horizontal="center" vertical="center"/>
    </xf>
    <xf numFmtId="0" fontId="13" fillId="6" borderId="99" xfId="0" applyFont="1" applyFill="1" applyBorder="1" applyAlignment="1">
      <alignment horizontal="center" vertical="center"/>
    </xf>
    <xf numFmtId="0" fontId="13" fillId="6" borderId="112" xfId="0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vertical="center"/>
    </xf>
    <xf numFmtId="4" fontId="2" fillId="6" borderId="101" xfId="0" applyNumberFormat="1" applyFont="1" applyFill="1" applyBorder="1" applyAlignment="1">
      <alignment vertical="center"/>
    </xf>
    <xf numFmtId="4" fontId="2" fillId="6" borderId="102" xfId="0" applyNumberFormat="1" applyFont="1" applyFill="1" applyBorder="1" applyAlignment="1">
      <alignment vertical="center"/>
    </xf>
    <xf numFmtId="4" fontId="2" fillId="6" borderId="1" xfId="0" applyNumberFormat="1" applyFont="1" applyFill="1" applyBorder="1" applyAlignment="1">
      <alignment vertical="center"/>
    </xf>
    <xf numFmtId="4" fontId="2" fillId="6" borderId="17" xfId="0" applyNumberFormat="1" applyFont="1" applyFill="1" applyBorder="1" applyAlignment="1">
      <alignment vertical="center"/>
    </xf>
    <xf numFmtId="4" fontId="2" fillId="6" borderId="56" xfId="0" applyNumberFormat="1" applyFont="1" applyFill="1" applyBorder="1" applyAlignment="1">
      <alignment vertical="center"/>
    </xf>
    <xf numFmtId="9" fontId="1" fillId="0" borderId="0" xfId="0" applyNumberFormat="1" applyFont="1"/>
    <xf numFmtId="4" fontId="2" fillId="6" borderId="16" xfId="0" applyNumberFormat="1" applyFont="1" applyFill="1" applyBorder="1" applyAlignment="1">
      <alignment vertical="center"/>
    </xf>
    <xf numFmtId="9" fontId="1" fillId="2" borderId="0" xfId="0" applyNumberFormat="1" applyFont="1" applyFill="1"/>
    <xf numFmtId="4" fontId="2" fillId="6" borderId="15" xfId="0" applyNumberFormat="1" applyFont="1" applyFill="1" applyBorder="1" applyAlignment="1">
      <alignment vertical="center"/>
    </xf>
    <xf numFmtId="4" fontId="2" fillId="6" borderId="103" xfId="0" applyNumberFormat="1" applyFont="1" applyFill="1" applyBorder="1" applyAlignment="1">
      <alignment vertical="center"/>
    </xf>
    <xf numFmtId="4" fontId="2" fillId="6" borderId="122" xfId="0" applyNumberFormat="1" applyFont="1" applyFill="1" applyBorder="1" applyAlignment="1">
      <alignment vertical="center"/>
    </xf>
    <xf numFmtId="4" fontId="2" fillId="6" borderId="123" xfId="0" applyNumberFormat="1" applyFont="1" applyFill="1" applyBorder="1" applyAlignment="1">
      <alignment vertical="center"/>
    </xf>
    <xf numFmtId="4" fontId="32" fillId="6" borderId="107" xfId="0" applyNumberFormat="1" applyFont="1" applyFill="1" applyBorder="1" applyAlignment="1">
      <alignment vertical="center"/>
    </xf>
    <xf numFmtId="4" fontId="32" fillId="6" borderId="108" xfId="0" applyNumberFormat="1" applyFont="1" applyFill="1" applyBorder="1" applyAlignment="1">
      <alignment vertical="center"/>
    </xf>
    <xf numFmtId="0" fontId="32" fillId="0" borderId="0" xfId="0" applyFont="1" applyAlignment="1">
      <alignment vertical="center" wrapText="1"/>
    </xf>
    <xf numFmtId="4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/>
    </xf>
    <xf numFmtId="0" fontId="32" fillId="6" borderId="49" xfId="0" applyFont="1" applyFill="1" applyBorder="1" applyAlignment="1">
      <alignment horizontal="center" vertical="center"/>
    </xf>
    <xf numFmtId="0" fontId="32" fillId="6" borderId="6" xfId="0" applyFont="1" applyFill="1" applyBorder="1" applyAlignment="1">
      <alignment horizontal="center" vertical="center"/>
    </xf>
    <xf numFmtId="0" fontId="32" fillId="6" borderId="50" xfId="0" applyFont="1" applyFill="1" applyBorder="1" applyAlignment="1">
      <alignment horizontal="center" vertical="center"/>
    </xf>
    <xf numFmtId="4" fontId="2" fillId="6" borderId="7" xfId="0" applyNumberFormat="1" applyFont="1" applyFill="1" applyBorder="1" applyAlignment="1">
      <alignment vertical="center"/>
    </xf>
    <xf numFmtId="4" fontId="2" fillId="6" borderId="52" xfId="0" applyNumberFormat="1" applyFont="1" applyFill="1" applyBorder="1" applyAlignment="1">
      <alignment vertical="center"/>
    </xf>
    <xf numFmtId="4" fontId="2" fillId="6" borderId="14" xfId="0" applyNumberFormat="1" applyFont="1" applyFill="1" applyBorder="1" applyAlignment="1">
      <alignment vertical="center"/>
    </xf>
    <xf numFmtId="4" fontId="2" fillId="6" borderId="43" xfId="0" applyNumberFormat="1" applyFont="1" applyFill="1" applyBorder="1" applyAlignment="1">
      <alignment vertical="center"/>
    </xf>
    <xf numFmtId="4" fontId="5" fillId="6" borderId="8" xfId="0" applyNumberFormat="1" applyFont="1" applyFill="1" applyBorder="1" applyAlignment="1">
      <alignment vertical="center"/>
    </xf>
    <xf numFmtId="4" fontId="5" fillId="6" borderId="9" xfId="0" applyNumberFormat="1" applyFont="1" applyFill="1" applyBorder="1" applyAlignment="1">
      <alignment vertical="center"/>
    </xf>
    <xf numFmtId="4" fontId="2" fillId="6" borderId="53" xfId="0" applyNumberFormat="1" applyFont="1" applyFill="1" applyBorder="1" applyAlignment="1">
      <alignment vertical="center"/>
    </xf>
    <xf numFmtId="4" fontId="32" fillId="6" borderId="8" xfId="0" applyNumberFormat="1" applyFont="1" applyFill="1" applyBorder="1" applyAlignment="1">
      <alignment vertical="center"/>
    </xf>
    <xf numFmtId="4" fontId="32" fillId="6" borderId="9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15" fillId="0" borderId="0" xfId="0" applyFont="1" applyAlignment="1">
      <alignment vertical="center" wrapText="1"/>
    </xf>
    <xf numFmtId="4" fontId="32" fillId="0" borderId="5" xfId="0" applyNumberFormat="1" applyFont="1" applyBorder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4" fontId="13" fillId="0" borderId="69" xfId="0" applyNumberFormat="1" applyFont="1" applyBorder="1" applyAlignment="1">
      <alignment vertical="center"/>
    </xf>
    <xf numFmtId="0" fontId="32" fillId="6" borderId="88" xfId="0" applyFont="1" applyFill="1" applyBorder="1" applyAlignment="1">
      <alignment horizontal="center" vertical="center"/>
    </xf>
    <xf numFmtId="0" fontId="32" fillId="6" borderId="66" xfId="0" applyFont="1" applyFill="1" applyBorder="1" applyAlignment="1">
      <alignment horizontal="center" vertical="center"/>
    </xf>
    <xf numFmtId="4" fontId="2" fillId="6" borderId="68" xfId="0" applyNumberFormat="1" applyFont="1" applyFill="1" applyBorder="1" applyAlignment="1">
      <alignment vertical="center"/>
    </xf>
    <xf numFmtId="2" fontId="4" fillId="3" borderId="63" xfId="0" applyNumberFormat="1" applyFont="1" applyFill="1" applyBorder="1" applyAlignment="1">
      <alignment horizontal="right" vertical="center"/>
    </xf>
    <xf numFmtId="4" fontId="5" fillId="6" borderId="93" xfId="0" applyNumberFormat="1" applyFont="1" applyFill="1" applyBorder="1" applyAlignment="1">
      <alignment vertical="center"/>
    </xf>
    <xf numFmtId="4" fontId="5" fillId="6" borderId="94" xfId="0" applyNumberFormat="1" applyFont="1" applyFill="1" applyBorder="1" applyAlignment="1">
      <alignment vertical="center"/>
    </xf>
    <xf numFmtId="4" fontId="32" fillId="5" borderId="60" xfId="0" applyNumberFormat="1" applyFont="1" applyFill="1" applyBorder="1" applyAlignment="1">
      <alignment vertical="center"/>
    </xf>
    <xf numFmtId="166" fontId="0" fillId="6" borderId="0" xfId="0" applyNumberFormat="1" applyFill="1"/>
    <xf numFmtId="166" fontId="47" fillId="0" borderId="0" xfId="0" applyNumberFormat="1" applyFont="1"/>
    <xf numFmtId="0" fontId="12" fillId="6" borderId="40" xfId="0" applyFont="1" applyFill="1" applyBorder="1" applyAlignment="1">
      <alignment horizontal="left" vertical="center" indent="6"/>
    </xf>
    <xf numFmtId="0" fontId="12" fillId="6" borderId="41" xfId="0" applyFont="1" applyFill="1" applyBorder="1" applyAlignment="1">
      <alignment horizontal="left" vertical="center" indent="6"/>
    </xf>
    <xf numFmtId="0" fontId="12" fillId="6" borderId="42" xfId="0" applyFont="1" applyFill="1" applyBorder="1" applyAlignment="1">
      <alignment horizontal="left" vertical="center" indent="6"/>
    </xf>
    <xf numFmtId="0" fontId="10" fillId="6" borderId="89" xfId="0" applyFont="1" applyFill="1" applyBorder="1" applyAlignment="1">
      <alignment vertical="center" wrapText="1"/>
    </xf>
    <xf numFmtId="0" fontId="10" fillId="6" borderId="19" xfId="0" applyFont="1" applyFill="1" applyBorder="1" applyAlignment="1">
      <alignment vertical="center" wrapText="1"/>
    </xf>
    <xf numFmtId="0" fontId="10" fillId="6" borderId="48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6" borderId="90" xfId="0" applyFont="1" applyFill="1" applyBorder="1" applyAlignment="1">
      <alignment vertical="center" wrapText="1"/>
    </xf>
    <xf numFmtId="0" fontId="4" fillId="6" borderId="91" xfId="0" applyFont="1" applyFill="1" applyBorder="1" applyAlignment="1">
      <alignment vertical="center" wrapText="1"/>
    </xf>
    <xf numFmtId="0" fontId="4" fillId="6" borderId="92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4" fontId="32" fillId="5" borderId="60" xfId="0" applyNumberFormat="1" applyFont="1" applyFill="1" applyBorder="1" applyAlignment="1" applyProtection="1">
      <alignment vertical="center" wrapText="1"/>
      <protection locked="0"/>
    </xf>
    <xf numFmtId="14" fontId="0" fillId="5" borderId="60" xfId="0" applyNumberFormat="1" applyFill="1" applyBorder="1" applyAlignment="1" applyProtection="1">
      <alignment vertical="center" wrapText="1"/>
      <protection locked="0"/>
    </xf>
    <xf numFmtId="0" fontId="15" fillId="6" borderId="85" xfId="0" applyFont="1" applyFill="1" applyBorder="1" applyAlignment="1">
      <alignment horizontal="left" vertical="center" wrapText="1"/>
    </xf>
    <xf numFmtId="0" fontId="15" fillId="6" borderId="86" xfId="0" applyFont="1" applyFill="1" applyBorder="1" applyAlignment="1">
      <alignment horizontal="left" vertical="center" wrapText="1"/>
    </xf>
    <xf numFmtId="0" fontId="15" fillId="6" borderId="87" xfId="0" applyFont="1" applyFill="1" applyBorder="1" applyAlignment="1">
      <alignment horizontal="left" vertical="center" wrapText="1"/>
    </xf>
    <xf numFmtId="14" fontId="32" fillId="5" borderId="60" xfId="0" applyNumberFormat="1" applyFont="1" applyFill="1" applyBorder="1" applyAlignment="1">
      <alignment vertical="center" wrapText="1"/>
    </xf>
    <xf numFmtId="14" fontId="0" fillId="5" borderId="60" xfId="0" applyNumberFormat="1" applyFill="1" applyBorder="1" applyAlignment="1">
      <alignment vertical="center" wrapText="1"/>
    </xf>
    <xf numFmtId="0" fontId="0" fillId="5" borderId="64" xfId="0" applyFill="1" applyBorder="1" applyProtection="1">
      <protection locked="0"/>
    </xf>
    <xf numFmtId="0" fontId="0" fillId="5" borderId="65" xfId="0" applyFill="1" applyBorder="1" applyProtection="1">
      <protection locked="0"/>
    </xf>
    <xf numFmtId="0" fontId="8" fillId="5" borderId="67" xfId="0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67" xfId="0" applyFill="1" applyBorder="1" applyProtection="1">
      <protection locked="0"/>
    </xf>
    <xf numFmtId="0" fontId="8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 vertical="center" wrapText="1" indent="4"/>
    </xf>
    <xf numFmtId="0" fontId="0" fillId="2" borderId="0" xfId="0" applyFill="1" applyAlignment="1">
      <alignment horizontal="left" vertical="center" wrapText="1" indent="4"/>
    </xf>
    <xf numFmtId="0" fontId="0" fillId="2" borderId="0" xfId="0" applyFill="1" applyAlignment="1">
      <alignment horizontal="left" vertical="top" indent="4"/>
    </xf>
    <xf numFmtId="0" fontId="0" fillId="2" borderId="0" xfId="0" quotePrefix="1" applyFill="1" applyAlignment="1">
      <alignment horizontal="left" vertical="top" indent="4"/>
    </xf>
    <xf numFmtId="0" fontId="32" fillId="6" borderId="0" xfId="0" applyFont="1" applyFill="1" applyAlignment="1">
      <alignment horizontal="center" vertical="center"/>
    </xf>
    <xf numFmtId="0" fontId="2" fillId="6" borderId="29" xfId="0" applyFont="1" applyFill="1" applyBorder="1" applyAlignment="1">
      <alignment horizontal="center"/>
    </xf>
    <xf numFmtId="0" fontId="2" fillId="6" borderId="28" xfId="0" applyFont="1" applyFill="1" applyBorder="1" applyAlignment="1">
      <alignment horizontal="center"/>
    </xf>
    <xf numFmtId="0" fontId="2" fillId="6" borderId="31" xfId="0" applyFont="1" applyFill="1" applyBorder="1" applyAlignment="1">
      <alignment horizontal="center"/>
    </xf>
    <xf numFmtId="0" fontId="15" fillId="6" borderId="109" xfId="0" applyFont="1" applyFill="1" applyBorder="1" applyAlignment="1">
      <alignment horizontal="left" vertical="center"/>
    </xf>
    <xf numFmtId="0" fontId="15" fillId="6" borderId="110" xfId="0" applyFont="1" applyFill="1" applyBorder="1" applyAlignment="1">
      <alignment horizontal="left" vertical="center"/>
    </xf>
    <xf numFmtId="0" fontId="15" fillId="6" borderId="111" xfId="0" applyFont="1" applyFill="1" applyBorder="1" applyAlignment="1">
      <alignment horizontal="left" vertical="center"/>
    </xf>
    <xf numFmtId="0" fontId="32" fillId="6" borderId="104" xfId="0" applyFont="1" applyFill="1" applyBorder="1" applyAlignment="1">
      <alignment vertical="center" wrapText="1"/>
    </xf>
    <xf numFmtId="0" fontId="32" fillId="6" borderId="105" xfId="0" applyFont="1" applyFill="1" applyBorder="1" applyAlignment="1">
      <alignment vertical="center" wrapText="1"/>
    </xf>
    <xf numFmtId="0" fontId="32" fillId="6" borderId="106" xfId="0" applyFont="1" applyFill="1" applyBorder="1" applyAlignment="1">
      <alignment vertical="center" wrapText="1"/>
    </xf>
    <xf numFmtId="0" fontId="10" fillId="6" borderId="100" xfId="0" applyFont="1" applyFill="1" applyBorder="1" applyAlignment="1">
      <alignment vertical="center" wrapText="1"/>
    </xf>
    <xf numFmtId="0" fontId="10" fillId="6" borderId="12" xfId="0" applyFont="1" applyFill="1" applyBorder="1" applyAlignment="1">
      <alignment vertical="center" wrapText="1"/>
    </xf>
    <xf numFmtId="0" fontId="10" fillId="6" borderId="13" xfId="0" applyFont="1" applyFill="1" applyBorder="1" applyAlignment="1">
      <alignment vertical="center" wrapText="1"/>
    </xf>
    <xf numFmtId="0" fontId="10" fillId="6" borderId="113" xfId="0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left" vertical="center" wrapText="1"/>
    </xf>
    <xf numFmtId="0" fontId="10" fillId="6" borderId="4" xfId="0" applyFont="1" applyFill="1" applyBorder="1" applyAlignment="1">
      <alignment horizontal="left" vertical="center" wrapText="1"/>
    </xf>
    <xf numFmtId="0" fontId="32" fillId="6" borderId="114" xfId="0" applyFont="1" applyFill="1" applyBorder="1" applyAlignment="1">
      <alignment vertical="center" wrapText="1"/>
    </xf>
    <xf numFmtId="0" fontId="32" fillId="6" borderId="115" xfId="0" applyFont="1" applyFill="1" applyBorder="1" applyAlignment="1">
      <alignment vertical="center" wrapText="1"/>
    </xf>
    <xf numFmtId="0" fontId="32" fillId="6" borderId="116" xfId="0" applyFont="1" applyFill="1" applyBorder="1" applyAlignment="1">
      <alignment vertical="center" wrapText="1"/>
    </xf>
    <xf numFmtId="0" fontId="15" fillId="6" borderId="95" xfId="0" applyFont="1" applyFill="1" applyBorder="1" applyAlignment="1">
      <alignment horizontal="left" vertical="center"/>
    </xf>
    <xf numFmtId="0" fontId="15" fillId="6" borderId="96" xfId="0" applyFont="1" applyFill="1" applyBorder="1" applyAlignment="1">
      <alignment horizontal="left" vertical="center"/>
    </xf>
    <xf numFmtId="0" fontId="15" fillId="6" borderId="97" xfId="0" applyFont="1" applyFill="1" applyBorder="1" applyAlignment="1">
      <alignment horizontal="left" vertical="center"/>
    </xf>
    <xf numFmtId="0" fontId="8" fillId="6" borderId="35" xfId="0" applyFont="1" applyFill="1" applyBorder="1" applyAlignment="1">
      <alignment horizontal="center"/>
    </xf>
    <xf numFmtId="0" fontId="8" fillId="6" borderId="36" xfId="0" applyFont="1" applyFill="1" applyBorder="1" applyAlignment="1">
      <alignment horizontal="center"/>
    </xf>
    <xf numFmtId="0" fontId="8" fillId="6" borderId="37" xfId="0" applyFont="1" applyFill="1" applyBorder="1" applyAlignment="1">
      <alignment horizontal="center"/>
    </xf>
    <xf numFmtId="0" fontId="16" fillId="6" borderId="38" xfId="0" quotePrefix="1" applyFont="1" applyFill="1" applyBorder="1" applyAlignment="1">
      <alignment horizontal="left" indent="6"/>
    </xf>
    <xf numFmtId="0" fontId="16" fillId="6" borderId="0" xfId="0" quotePrefix="1" applyFont="1" applyFill="1" applyAlignment="1">
      <alignment horizontal="left" indent="6"/>
    </xf>
    <xf numFmtId="0" fontId="16" fillId="6" borderId="39" xfId="0" quotePrefix="1" applyFont="1" applyFill="1" applyBorder="1" applyAlignment="1">
      <alignment horizontal="left" indent="6"/>
    </xf>
    <xf numFmtId="0" fontId="12" fillId="6" borderId="38" xfId="0" applyFont="1" applyFill="1" applyBorder="1" applyAlignment="1">
      <alignment horizontal="left" indent="6"/>
    </xf>
    <xf numFmtId="0" fontId="12" fillId="6" borderId="0" xfId="0" applyFont="1" applyFill="1" applyAlignment="1">
      <alignment horizontal="left" indent="6"/>
    </xf>
    <xf numFmtId="0" fontId="12" fillId="6" borderId="39" xfId="0" applyFont="1" applyFill="1" applyBorder="1" applyAlignment="1">
      <alignment horizontal="left" indent="6"/>
    </xf>
    <xf numFmtId="0" fontId="2" fillId="5" borderId="22" xfId="0" applyFont="1" applyFill="1" applyBorder="1" applyAlignment="1" applyProtection="1">
      <alignment horizontal="left"/>
      <protection locked="0"/>
    </xf>
    <xf numFmtId="0" fontId="2" fillId="5" borderId="17" xfId="0" applyFont="1" applyFill="1" applyBorder="1" applyAlignment="1" applyProtection="1">
      <alignment horizontal="left"/>
      <protection locked="0"/>
    </xf>
    <xf numFmtId="0" fontId="2" fillId="5" borderId="23" xfId="0" applyFont="1" applyFill="1" applyBorder="1" applyAlignment="1" applyProtection="1">
      <alignment horizontal="left"/>
      <protection locked="0"/>
    </xf>
    <xf numFmtId="0" fontId="15" fillId="6" borderId="29" xfId="0" applyFont="1" applyFill="1" applyBorder="1" applyAlignment="1">
      <alignment horizontal="center"/>
    </xf>
    <xf numFmtId="0" fontId="15" fillId="6" borderId="28" xfId="0" applyFont="1" applyFill="1" applyBorder="1" applyAlignment="1">
      <alignment horizontal="center"/>
    </xf>
    <xf numFmtId="0" fontId="15" fillId="6" borderId="31" xfId="0" applyFont="1" applyFill="1" applyBorder="1" applyAlignment="1">
      <alignment horizontal="center"/>
    </xf>
    <xf numFmtId="0" fontId="2" fillId="2" borderId="27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25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0" fontId="2" fillId="2" borderId="26" xfId="0" applyFont="1" applyFill="1" applyBorder="1" applyAlignment="1">
      <alignment horizontal="left"/>
    </xf>
    <xf numFmtId="0" fontId="2" fillId="5" borderId="27" xfId="0" applyFont="1" applyFill="1" applyBorder="1" applyAlignment="1" applyProtection="1">
      <alignment horizontal="left"/>
      <protection locked="0"/>
    </xf>
    <xf numFmtId="0" fontId="2" fillId="5" borderId="19" xfId="0" applyFont="1" applyFill="1" applyBorder="1" applyAlignment="1" applyProtection="1">
      <alignment horizontal="left"/>
      <protection locked="0"/>
    </xf>
    <xf numFmtId="0" fontId="2" fillId="5" borderId="25" xfId="0" applyFont="1" applyFill="1" applyBorder="1" applyAlignment="1" applyProtection="1">
      <alignment horizontal="left"/>
      <protection locked="0"/>
    </xf>
    <xf numFmtId="0" fontId="10" fillId="6" borderId="11" xfId="0" applyFont="1" applyFill="1" applyBorder="1" applyAlignment="1">
      <alignment vertical="center" wrapText="1"/>
    </xf>
    <xf numFmtId="0" fontId="0" fillId="5" borderId="51" xfId="0" applyFill="1" applyBorder="1" applyAlignment="1" applyProtection="1">
      <alignment horizontal="left" vertical="center" wrapText="1"/>
      <protection locked="0"/>
    </xf>
    <xf numFmtId="0" fontId="0" fillId="5" borderId="19" xfId="0" applyFill="1" applyBorder="1" applyAlignment="1" applyProtection="1">
      <alignment horizontal="left" vertical="center" wrapText="1"/>
      <protection locked="0"/>
    </xf>
    <xf numFmtId="0" fontId="0" fillId="5" borderId="51" xfId="0" applyFill="1" applyBorder="1" applyAlignment="1" applyProtection="1">
      <alignment vertical="center" wrapText="1"/>
      <protection locked="0"/>
    </xf>
    <xf numFmtId="0" fontId="0" fillId="5" borderId="19" xfId="0" applyFill="1" applyBorder="1" applyAlignment="1" applyProtection="1">
      <alignment vertical="center" wrapText="1"/>
      <protection locked="0"/>
    </xf>
    <xf numFmtId="0" fontId="0" fillId="5" borderId="48" xfId="0" applyFill="1" applyBorder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0" fillId="3" borderId="61" xfId="0" applyFill="1" applyBorder="1" applyProtection="1">
      <protection locked="0"/>
    </xf>
    <xf numFmtId="0" fontId="0" fillId="3" borderId="62" xfId="0" applyFill="1" applyBorder="1" applyProtection="1">
      <protection locked="0"/>
    </xf>
    <xf numFmtId="0" fontId="0" fillId="3" borderId="62" xfId="0" applyFill="1" applyBorder="1"/>
    <xf numFmtId="0" fontId="0" fillId="5" borderId="47" xfId="0" applyFill="1" applyBorder="1" applyAlignment="1" applyProtection="1">
      <alignment vertical="center" wrapText="1"/>
      <protection locked="0"/>
    </xf>
    <xf numFmtId="0" fontId="0" fillId="5" borderId="10" xfId="0" applyFill="1" applyBorder="1" applyAlignment="1" applyProtection="1">
      <alignment vertical="center" wrapText="1"/>
      <protection locked="0"/>
    </xf>
    <xf numFmtId="0" fontId="32" fillId="6" borderId="54" xfId="0" applyFont="1" applyFill="1" applyBorder="1" applyAlignment="1">
      <alignment vertical="center"/>
    </xf>
    <xf numFmtId="0" fontId="32" fillId="6" borderId="55" xfId="0" applyFont="1" applyFill="1" applyBorder="1" applyAlignment="1">
      <alignment vertical="center"/>
    </xf>
    <xf numFmtId="0" fontId="15" fillId="6" borderId="44" xfId="0" applyFont="1" applyFill="1" applyBorder="1" applyAlignment="1">
      <alignment horizontal="left" vertical="center" wrapText="1"/>
    </xf>
    <xf numFmtId="0" fontId="15" fillId="6" borderId="45" xfId="0" applyFont="1" applyFill="1" applyBorder="1" applyAlignment="1">
      <alignment horizontal="left" vertical="center" wrapText="1"/>
    </xf>
    <xf numFmtId="0" fontId="15" fillId="6" borderId="46" xfId="0" applyFont="1" applyFill="1" applyBorder="1" applyAlignment="1">
      <alignment horizontal="left" vertical="center" wrapText="1"/>
    </xf>
    <xf numFmtId="0" fontId="5" fillId="6" borderId="57" xfId="0" applyFont="1" applyFill="1" applyBorder="1" applyAlignment="1">
      <alignment horizontal="left" vertical="center" wrapText="1"/>
    </xf>
    <xf numFmtId="0" fontId="5" fillId="6" borderId="58" xfId="0" applyFont="1" applyFill="1" applyBorder="1" applyAlignment="1">
      <alignment horizontal="left" vertical="center" wrapText="1"/>
    </xf>
    <xf numFmtId="0" fontId="5" fillId="6" borderId="59" xfId="0" applyFont="1" applyFill="1" applyBorder="1" applyAlignment="1">
      <alignment horizontal="left" vertical="center" wrapText="1"/>
    </xf>
    <xf numFmtId="0" fontId="15" fillId="6" borderId="44" xfId="0" applyFont="1" applyFill="1" applyBorder="1" applyAlignment="1">
      <alignment vertical="center"/>
    </xf>
    <xf numFmtId="0" fontId="15" fillId="6" borderId="45" xfId="0" applyFont="1" applyFill="1" applyBorder="1" applyAlignment="1">
      <alignment vertical="center"/>
    </xf>
    <xf numFmtId="0" fontId="44" fillId="6" borderId="51" xfId="0" applyFont="1" applyFill="1" applyBorder="1" applyAlignment="1" applyProtection="1">
      <alignment horizontal="left" vertical="center" wrapText="1"/>
      <protection locked="0"/>
    </xf>
    <xf numFmtId="0" fontId="44" fillId="6" borderId="19" xfId="0" applyFont="1" applyFill="1" applyBorder="1" applyAlignment="1" applyProtection="1">
      <alignment horizontal="left" vertical="center" wrapText="1"/>
      <protection locked="0"/>
    </xf>
    <xf numFmtId="0" fontId="32" fillId="0" borderId="117" xfId="0" applyFont="1" applyBorder="1" applyAlignment="1" applyProtection="1">
      <alignment vertical="center" wrapText="1"/>
      <protection locked="0"/>
    </xf>
    <xf numFmtId="0" fontId="18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0" fillId="5" borderId="125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4" borderId="118" xfId="0" applyFill="1" applyBorder="1" applyAlignment="1">
      <alignment horizontal="center"/>
    </xf>
    <xf numFmtId="0" fontId="0" fillId="4" borderId="0" xfId="0" applyFill="1" applyAlignment="1">
      <alignment horizontal="center"/>
    </xf>
  </cellXfs>
  <cellStyles count="5">
    <cellStyle name="Hyperlink" xfId="2" xr:uid="{00000000-000B-0000-0000-000008000000}"/>
    <cellStyle name="Hyperlänk" xfId="3" builtinId="8"/>
    <cellStyle name="Normal" xfId="0" builtinId="0"/>
    <cellStyle name="Normal 2" xfId="1" xr:uid="{4D09C97F-202B-41F9-88B7-FD9D035D15B5}"/>
    <cellStyle name="Normal 3" xfId="4" xr:uid="{27AD319B-D75B-462C-A6C8-1EB868AE96A6}"/>
  </cellStyles>
  <dxfs count="5">
    <dxf>
      <font>
        <color rgb="FFE3EDE8"/>
      </font>
      <fill>
        <patternFill>
          <bgColor rgb="FFE3EDE8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E3EDE8"/>
      <color rgb="FFF8EAEA"/>
      <color rgb="FFF3E7D7"/>
      <color rgb="FFF8F7F1"/>
      <color rgb="FFFFFFC9"/>
      <color rgb="FF0039A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7" Type="http://schemas.openxmlformats.org/officeDocument/2006/relationships/image" Target="../media/image13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2.svg"/><Relationship Id="rId5" Type="http://schemas.openxmlformats.org/officeDocument/2006/relationships/image" Target="../media/image11.png"/><Relationship Id="rId4" Type="http://schemas.openxmlformats.org/officeDocument/2006/relationships/hyperlink" Target="https://www.ecb.europa.eu/stats/policy_and_exchange_rates/euro_reference_exchange_rates/html/eurofxref-graph-sek.en.html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587375</xdr:colOff>
      <xdr:row>4</xdr:row>
      <xdr:rowOff>161925</xdr:rowOff>
    </xdr:from>
    <xdr:to>
      <xdr:col>14</xdr:col>
      <xdr:colOff>88203</xdr:colOff>
      <xdr:row>8</xdr:row>
      <xdr:rowOff>57150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6D49C151-C099-2D35-DE07-2D33E5EBA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4575" y="1095375"/>
          <a:ext cx="3768028" cy="61912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104</xdr:row>
      <xdr:rowOff>152399</xdr:rowOff>
    </xdr:from>
    <xdr:to>
      <xdr:col>11</xdr:col>
      <xdr:colOff>550486</xdr:colOff>
      <xdr:row>123</xdr:row>
      <xdr:rowOff>22224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1378A766-1761-1186-3932-1DA1FF15C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" y="18821399"/>
          <a:ext cx="6570286" cy="3308350"/>
        </a:xfrm>
        <a:prstGeom prst="rect">
          <a:avLst/>
        </a:prstGeom>
      </xdr:spPr>
    </xdr:pic>
    <xdr:clientData/>
  </xdr:twoCellAnchor>
  <xdr:twoCellAnchor editAs="oneCell">
    <xdr:from>
      <xdr:col>1</xdr:col>
      <xdr:colOff>130174</xdr:colOff>
      <xdr:row>88</xdr:row>
      <xdr:rowOff>57150</xdr:rowOff>
    </xdr:from>
    <xdr:to>
      <xdr:col>11</xdr:col>
      <xdr:colOff>136407</xdr:colOff>
      <xdr:row>98</xdr:row>
      <xdr:rowOff>0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AC8DA0F2-D933-1AF1-4C90-30478147B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9774" y="16297275"/>
          <a:ext cx="6102233" cy="1752600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128</xdr:row>
      <xdr:rowOff>0</xdr:rowOff>
    </xdr:from>
    <xdr:to>
      <xdr:col>14</xdr:col>
      <xdr:colOff>330663</xdr:colOff>
      <xdr:row>143</xdr:row>
      <xdr:rowOff>158750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083BFADA-28E4-3EB9-279D-931E48739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599" y="23498175"/>
          <a:ext cx="8252289" cy="2876550"/>
        </a:xfrm>
        <a:prstGeom prst="rect">
          <a:avLst/>
        </a:prstGeom>
      </xdr:spPr>
    </xdr:pic>
    <xdr:clientData/>
  </xdr:twoCellAnchor>
  <xdr:twoCellAnchor editAs="oneCell">
    <xdr:from>
      <xdr:col>12</xdr:col>
      <xdr:colOff>133350</xdr:colOff>
      <xdr:row>11</xdr:row>
      <xdr:rowOff>66675</xdr:rowOff>
    </xdr:from>
    <xdr:to>
      <xdr:col>19</xdr:col>
      <xdr:colOff>558800</xdr:colOff>
      <xdr:row>26</xdr:row>
      <xdr:rowOff>132567</xdr:rowOff>
    </xdr:to>
    <xdr:pic>
      <xdr:nvPicPr>
        <xdr:cNvPr id="11" name="Bildobjekt 10">
          <a:extLst>
            <a:ext uri="{FF2B5EF4-FFF2-40B4-BE49-F238E27FC236}">
              <a16:creationId xmlns:a16="http://schemas.microsoft.com/office/drawing/2014/main" id="{31C23E81-6B25-F5CB-7C8B-E6E284E68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448550" y="2105025"/>
          <a:ext cx="4695825" cy="2799567"/>
        </a:xfrm>
        <a:prstGeom prst="rect">
          <a:avLst/>
        </a:prstGeom>
      </xdr:spPr>
    </xdr:pic>
    <xdr:clientData/>
  </xdr:twoCellAnchor>
  <xdr:twoCellAnchor editAs="oneCell">
    <xdr:from>
      <xdr:col>12</xdr:col>
      <xdr:colOff>1</xdr:colOff>
      <xdr:row>28</xdr:row>
      <xdr:rowOff>1</xdr:rowOff>
    </xdr:from>
    <xdr:to>
      <xdr:col>23</xdr:col>
      <xdr:colOff>495457</xdr:colOff>
      <xdr:row>44</xdr:row>
      <xdr:rowOff>114301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E65A63C8-E753-F72B-5871-5C4B8FE39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315201" y="5314951"/>
          <a:ext cx="7201056" cy="3028950"/>
        </a:xfrm>
        <a:prstGeom prst="rect">
          <a:avLst/>
        </a:prstGeom>
      </xdr:spPr>
    </xdr:pic>
    <xdr:clientData/>
  </xdr:twoCellAnchor>
  <xdr:twoCellAnchor editAs="oneCell">
    <xdr:from>
      <xdr:col>12</xdr:col>
      <xdr:colOff>1</xdr:colOff>
      <xdr:row>45</xdr:row>
      <xdr:rowOff>0</xdr:rowOff>
    </xdr:from>
    <xdr:to>
      <xdr:col>28</xdr:col>
      <xdr:colOff>82591</xdr:colOff>
      <xdr:row>83</xdr:row>
      <xdr:rowOff>44450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BF2C923C-B159-D276-B9BE-A563344AD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315201" y="8547100"/>
          <a:ext cx="9836190" cy="706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12</xdr:col>
      <xdr:colOff>520700</xdr:colOff>
      <xdr:row>19</xdr:row>
      <xdr:rowOff>133350</xdr:rowOff>
    </xdr:to>
    <xdr:pic>
      <xdr:nvPicPr>
        <xdr:cNvPr id="14" name="Bild 13" title="https://www.ecb.europa.eu/stats/policy_and_exchange_rates/euro_reference_exchange_rates/html/eurofxr">
          <a:extLst>
            <a:ext uri="{FF2B5EF4-FFF2-40B4-BE49-F238E27FC236}">
              <a16:creationId xmlns:a16="http://schemas.microsoft.com/office/drawing/2014/main" id="{73058C2D-B58D-2E92-C879-77382ACFB961}"/>
            </a:ext>
            <a:ext uri="{147F2762-F138-4A5C-976F-8EAC2B608ADB}">
              <a16:predDERef xmlns:a16="http://schemas.microsoft.com/office/drawing/2014/main" pred="{41CE5796-C8A3-C598-CDBE-5CE5C898F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38225"/>
          <a:ext cx="8343900" cy="2543175"/>
        </a:xfrm>
        <a:prstGeom prst="rect">
          <a:avLst/>
        </a:prstGeom>
      </xdr:spPr>
    </xdr:pic>
    <xdr:clientData/>
  </xdr:twoCellAnchor>
  <xdr:twoCellAnchor editAs="oneCell">
    <xdr:from>
      <xdr:col>11</xdr:col>
      <xdr:colOff>200025</xdr:colOff>
      <xdr:row>12</xdr:row>
      <xdr:rowOff>76200</xdr:rowOff>
    </xdr:from>
    <xdr:to>
      <xdr:col>12</xdr:col>
      <xdr:colOff>165100</xdr:colOff>
      <xdr:row>14</xdr:row>
      <xdr:rowOff>82550</xdr:rowOff>
    </xdr:to>
    <xdr:pic>
      <xdr:nvPicPr>
        <xdr:cNvPr id="2" name="Bild 10">
          <a:extLst>
            <a:ext uri="{FF2B5EF4-FFF2-40B4-BE49-F238E27FC236}">
              <a16:creationId xmlns:a16="http://schemas.microsoft.com/office/drawing/2014/main" id="{41CE5796-C8A3-C598-CDBE-5CE5C898F5A4}"/>
            </a:ext>
            <a:ext uri="{147F2762-F138-4A5C-976F-8EAC2B608ADB}">
              <a16:predDERef xmlns:a16="http://schemas.microsoft.com/office/drawing/2014/main" pred="{73058C2D-B58D-2E92-C879-77382ACFB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39000" y="3095625"/>
          <a:ext cx="733425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7</xdr:row>
      <xdr:rowOff>85725</xdr:rowOff>
    </xdr:from>
    <xdr:to>
      <xdr:col>15</xdr:col>
      <xdr:colOff>9525</xdr:colOff>
      <xdr:row>10</xdr:row>
      <xdr:rowOff>95250</xdr:rowOff>
    </xdr:to>
    <xdr:pic>
      <xdr:nvPicPr>
        <xdr:cNvPr id="15" name="Bild 14">
          <a:extLst>
            <a:ext uri="{FF2B5EF4-FFF2-40B4-BE49-F238E27FC236}">
              <a16:creationId xmlns:a16="http://schemas.microsoft.com/office/drawing/2014/main" id="{8E58FE61-036A-9BE9-3440-38A8531CD371}"/>
            </a:ext>
            <a:ext uri="{147F2762-F138-4A5C-976F-8EAC2B608ADB}">
              <a16:predDERef xmlns:a16="http://schemas.microsoft.com/office/drawing/2014/main" pred="{41CE5796-C8A3-C598-CDBE-5CE5C898F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81650" y="1571625"/>
          <a:ext cx="3514725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3</xdr:row>
      <xdr:rowOff>215900</xdr:rowOff>
    </xdr:from>
    <xdr:to>
      <xdr:col>0</xdr:col>
      <xdr:colOff>1114425</xdr:colOff>
      <xdr:row>4</xdr:row>
      <xdr:rowOff>817141</xdr:rowOff>
    </xdr:to>
    <xdr:pic>
      <xdr:nvPicPr>
        <xdr:cNvPr id="6" name="Bild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1450D8-F8FD-766B-328F-547693FEE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42875" y="892175"/>
          <a:ext cx="971550" cy="839366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10</xdr:row>
      <xdr:rowOff>95250</xdr:rowOff>
    </xdr:from>
    <xdr:to>
      <xdr:col>5</xdr:col>
      <xdr:colOff>543320</xdr:colOff>
      <xdr:row>11</xdr:row>
      <xdr:rowOff>254048</xdr:rowOff>
    </xdr:to>
    <xdr:pic>
      <xdr:nvPicPr>
        <xdr:cNvPr id="3" name="Bildobjekt 6">
          <a:extLst>
            <a:ext uri="{FF2B5EF4-FFF2-40B4-BE49-F238E27FC236}">
              <a16:creationId xmlns:a16="http://schemas.microsoft.com/office/drawing/2014/main" id="{1D4E874A-20B1-09F3-C1A9-9029C9CAE165}"/>
            </a:ext>
            <a:ext uri="{147F2762-F138-4A5C-976F-8EAC2B608ADB}">
              <a16:predDERef xmlns:a16="http://schemas.microsoft.com/office/drawing/2014/main" pred="{921450D8-F8FD-766B-328F-547693FEE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76350" y="2667000"/>
          <a:ext cx="2829320" cy="3429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530225</xdr:colOff>
      <xdr:row>1</xdr:row>
      <xdr:rowOff>95250</xdr:rowOff>
    </xdr:from>
    <xdr:ext cx="4123919" cy="2295525"/>
    <xdr:pic>
      <xdr:nvPicPr>
        <xdr:cNvPr id="2" name="Bildobjekt 1">
          <a:extLst>
            <a:ext uri="{FF2B5EF4-FFF2-40B4-BE49-F238E27FC236}">
              <a16:creationId xmlns:a16="http://schemas.microsoft.com/office/drawing/2014/main" id="{DB5CABE9-6689-4DEF-900E-EEBE908CF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08250" y="276225"/>
          <a:ext cx="4123919" cy="22955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meauniversity.sharepoint.com/sites/RSO/Shared%20Documents/General/Ekonomi/Planering%20och%20utvecklingsarbete/Mallar/3.%20Mallar%20under%20utveckling/Project%20follow%20up%2010&#229;r%20template%20UMU%20V1.1_Valuta.xlsx" TargetMode="External"/><Relationship Id="rId1" Type="http://schemas.openxmlformats.org/officeDocument/2006/relationships/externalLinkPath" Target="Publicerade%20p&#229;%20webben/Project%20follow%20up%2010&#229;r%20template%20UMU%20V1.1_Valu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"/>
      <sheetName val="Summary"/>
      <sheetName val="chart of accounts kl 3-5"/>
      <sheetName val="Tabell1 (2)"/>
      <sheetName val="Tabell1 (3)"/>
      <sheetName val="Registered time"/>
      <sheetName val="Registered costs"/>
      <sheetName val="Period_sum"/>
      <sheetName val="PM Period"/>
      <sheetName val="Sum_WP"/>
      <sheetName val="PM_SUM"/>
      <sheetName val="Cost_Sal"/>
      <sheetName val="Cost_Reg"/>
      <sheetName val="Kontering"/>
      <sheetName val="Actual Personnel costs"/>
      <sheetName val="Blad1"/>
      <sheetName val="Actual costs"/>
      <sheetName val="Salary costs Primula"/>
      <sheetName val="Series"/>
      <sheetName val="Exchange Rate"/>
      <sheetName val="Salary cost report"/>
      <sheetName val="Period"/>
      <sheetName val="Budget"/>
      <sheetName val="Accounting table"/>
      <sheetName val="Raindance"/>
      <sheetName val="Inläsning2"/>
      <sheetName val="Pivot"/>
      <sheetName val="Beräkn"/>
      <sheetName val="M1-M6 Report"/>
      <sheetName val="M7-M12 Report"/>
      <sheetName val="M13-M18 Report"/>
      <sheetName val="M19-M24 Report"/>
      <sheetName val="M25-M30 Report"/>
      <sheetName val="M31-M36 Report"/>
      <sheetName val="M37-M42 Report"/>
      <sheetName val="M43-M48 Report"/>
      <sheetName val="M49-M54 Report"/>
      <sheetName val="M55-M60 Report"/>
      <sheetName val="M61-M66 Report"/>
      <sheetName val="M67-M72 Report"/>
      <sheetName val="M73-M78 Report"/>
      <sheetName val="M79-M84 Report"/>
      <sheetName val="M85-M90 Report"/>
      <sheetName val="M91-M96 Report"/>
      <sheetName val="M97-M102 Report"/>
      <sheetName val="M103-M108 Report"/>
      <sheetName val="M109-M114 Report"/>
      <sheetName val="M115-M120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5">
          <cell r="H15" t="str">
            <v>M31-M36</v>
          </cell>
        </row>
        <row r="16">
          <cell r="H16" t="str">
            <v>M19-M36</v>
          </cell>
        </row>
        <row r="18">
          <cell r="H18" t="str">
            <v>M25-M36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-tema">
  <a:themeElements>
    <a:clrScheme name="Gröngul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ecb.europa.eu/stats/policy_and_exchange_rates/euro_reference_exchange_rates/html/eurofxref-graph-sek.en.html" TargetMode="External"/><Relationship Id="rId1" Type="http://schemas.openxmlformats.org/officeDocument/2006/relationships/hyperlink" Target="https://www.ecb.europa.eu/stats/policy_and_exchange_rates/euro_reference_exchange_rates/html/eurofxref-graph-sek.en.html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89FC6-2148-4943-8325-AB277CDF6F05}">
  <dimension ref="A1:S146"/>
  <sheetViews>
    <sheetView workbookViewId="0">
      <selection activeCell="B87" sqref="B87"/>
    </sheetView>
  </sheetViews>
  <sheetFormatPr defaultRowHeight="15" x14ac:dyDescent="0.25"/>
  <sheetData>
    <row r="1" spans="1:19" ht="31.5" x14ac:dyDescent="0.5">
      <c r="A1" s="28" t="s">
        <v>0</v>
      </c>
    </row>
    <row r="2" spans="1:19" x14ac:dyDescent="0.25">
      <c r="B2" s="165" t="s">
        <v>1</v>
      </c>
      <c r="C2" s="46"/>
      <c r="D2" s="46"/>
      <c r="E2" s="46"/>
      <c r="F2" s="46"/>
      <c r="G2" s="46"/>
      <c r="H2" s="46"/>
      <c r="I2" s="46"/>
      <c r="J2" s="46"/>
      <c r="K2" s="46"/>
      <c r="L2" s="47"/>
    </row>
    <row r="3" spans="1:19" x14ac:dyDescent="0.25">
      <c r="B3" s="166" t="s">
        <v>2</v>
      </c>
      <c r="L3" s="51"/>
    </row>
    <row r="4" spans="1:19" x14ac:dyDescent="0.25">
      <c r="B4" s="167" t="s">
        <v>818</v>
      </c>
      <c r="C4" s="54"/>
      <c r="D4" s="54"/>
      <c r="E4" s="54"/>
      <c r="F4" s="54"/>
      <c r="G4" s="54"/>
      <c r="H4" s="54"/>
      <c r="I4" s="54"/>
      <c r="J4" s="54"/>
      <c r="K4" s="54"/>
      <c r="L4" s="55"/>
    </row>
    <row r="5" spans="1:19" x14ac:dyDescent="0.25">
      <c r="B5" s="4"/>
    </row>
    <row r="6" spans="1:19" x14ac:dyDescent="0.25">
      <c r="A6" s="29" t="s">
        <v>3</v>
      </c>
      <c r="B6" t="s">
        <v>820</v>
      </c>
    </row>
    <row r="7" spans="1:19" x14ac:dyDescent="0.25">
      <c r="A7" s="29" t="s">
        <v>3</v>
      </c>
      <c r="B7" t="s">
        <v>815</v>
      </c>
    </row>
    <row r="8" spans="1:19" x14ac:dyDescent="0.25">
      <c r="A8" s="29" t="s">
        <v>3</v>
      </c>
      <c r="B8" t="s">
        <v>819</v>
      </c>
    </row>
    <row r="9" spans="1:19" x14ac:dyDescent="0.25">
      <c r="A9" s="29"/>
    </row>
    <row r="10" spans="1:19" x14ac:dyDescent="0.25">
      <c r="A10" s="29"/>
    </row>
    <row r="11" spans="1:19" ht="15.75" x14ac:dyDescent="0.25">
      <c r="A11" s="29" t="s">
        <v>3</v>
      </c>
      <c r="B11" t="s">
        <v>854</v>
      </c>
      <c r="O11" s="3"/>
      <c r="S11" s="21" t="s">
        <v>6</v>
      </c>
    </row>
    <row r="12" spans="1:19" x14ac:dyDescent="0.25">
      <c r="A12" s="29" t="s">
        <v>3</v>
      </c>
      <c r="B12" t="s">
        <v>823</v>
      </c>
    </row>
    <row r="13" spans="1:19" ht="15.75" x14ac:dyDescent="0.25">
      <c r="A13" s="29"/>
      <c r="B13" s="117" t="s">
        <v>601</v>
      </c>
    </row>
    <row r="14" spans="1:19" x14ac:dyDescent="0.25">
      <c r="A14" s="29" t="s">
        <v>3</v>
      </c>
      <c r="B14" t="s">
        <v>4</v>
      </c>
    </row>
    <row r="15" spans="1:19" x14ac:dyDescent="0.25">
      <c r="A15" s="29"/>
      <c r="B15" t="s">
        <v>602</v>
      </c>
    </row>
    <row r="16" spans="1:19" x14ac:dyDescent="0.25">
      <c r="A16" s="29" t="s">
        <v>3</v>
      </c>
      <c r="B16" t="s">
        <v>594</v>
      </c>
    </row>
    <row r="17" spans="1:2" x14ac:dyDescent="0.25">
      <c r="A17" s="29" t="s">
        <v>3</v>
      </c>
      <c r="B17" t="s">
        <v>603</v>
      </c>
    </row>
    <row r="18" spans="1:2" x14ac:dyDescent="0.25">
      <c r="A18" s="29"/>
      <c r="B18" t="s">
        <v>598</v>
      </c>
    </row>
    <row r="19" spans="1:2" x14ac:dyDescent="0.25">
      <c r="A19" s="29"/>
      <c r="B19" t="s">
        <v>604</v>
      </c>
    </row>
    <row r="20" spans="1:2" x14ac:dyDescent="0.25">
      <c r="A20" s="29"/>
      <c r="B20" t="s">
        <v>593</v>
      </c>
    </row>
    <row r="21" spans="1:2" x14ac:dyDescent="0.25">
      <c r="A21" s="29"/>
    </row>
    <row r="22" spans="1:2" x14ac:dyDescent="0.25">
      <c r="A22" s="29"/>
    </row>
    <row r="23" spans="1:2" x14ac:dyDescent="0.25">
      <c r="A23" s="29"/>
    </row>
    <row r="24" spans="1:2" x14ac:dyDescent="0.25">
      <c r="A24" s="29"/>
    </row>
    <row r="25" spans="1:2" x14ac:dyDescent="0.25">
      <c r="A25" s="29"/>
    </row>
    <row r="26" spans="1:2" x14ac:dyDescent="0.25">
      <c r="A26" s="29"/>
    </row>
    <row r="27" spans="1:2" x14ac:dyDescent="0.25">
      <c r="A27" s="29"/>
    </row>
    <row r="28" spans="1:2" x14ac:dyDescent="0.25">
      <c r="A28" s="29"/>
    </row>
    <row r="29" spans="1:2" ht="15.75" x14ac:dyDescent="0.25">
      <c r="A29" s="29"/>
      <c r="B29" s="117" t="s">
        <v>600</v>
      </c>
    </row>
    <row r="30" spans="1:2" x14ac:dyDescent="0.25">
      <c r="A30" s="29" t="s">
        <v>3</v>
      </c>
      <c r="B30" t="s">
        <v>595</v>
      </c>
    </row>
    <row r="31" spans="1:2" x14ac:dyDescent="0.25">
      <c r="A31" s="29"/>
    </row>
    <row r="32" spans="1:2" x14ac:dyDescent="0.25">
      <c r="A32" s="29" t="s">
        <v>3</v>
      </c>
      <c r="B32" t="s">
        <v>856</v>
      </c>
    </row>
    <row r="33" spans="1:2" x14ac:dyDescent="0.25">
      <c r="A33" s="29"/>
      <c r="B33" t="s">
        <v>855</v>
      </c>
    </row>
    <row r="34" spans="1:2" x14ac:dyDescent="0.25">
      <c r="A34" s="29" t="s">
        <v>596</v>
      </c>
      <c r="B34" t="s">
        <v>824</v>
      </c>
    </row>
    <row r="35" spans="1:2" x14ac:dyDescent="0.25">
      <c r="A35" s="29"/>
    </row>
    <row r="36" spans="1:2" x14ac:dyDescent="0.25">
      <c r="A36" s="29"/>
    </row>
    <row r="37" spans="1:2" x14ac:dyDescent="0.25">
      <c r="A37" s="29"/>
    </row>
    <row r="38" spans="1:2" x14ac:dyDescent="0.25">
      <c r="A38" s="29"/>
    </row>
    <row r="39" spans="1:2" x14ac:dyDescent="0.25">
      <c r="A39" s="29"/>
    </row>
    <row r="40" spans="1:2" x14ac:dyDescent="0.25">
      <c r="A40" s="29"/>
    </row>
    <row r="41" spans="1:2" x14ac:dyDescent="0.25">
      <c r="A41" s="29"/>
    </row>
    <row r="42" spans="1:2" x14ac:dyDescent="0.25">
      <c r="A42" s="29"/>
    </row>
    <row r="43" spans="1:2" x14ac:dyDescent="0.25">
      <c r="A43" s="29"/>
    </row>
    <row r="44" spans="1:2" x14ac:dyDescent="0.25">
      <c r="A44" s="29"/>
    </row>
    <row r="45" spans="1:2" ht="15.75" x14ac:dyDescent="0.25">
      <c r="A45" s="29"/>
      <c r="B45" s="117" t="s">
        <v>599</v>
      </c>
    </row>
    <row r="46" spans="1:2" x14ac:dyDescent="0.25">
      <c r="A46" s="29"/>
    </row>
    <row r="47" spans="1:2" x14ac:dyDescent="0.25">
      <c r="A47" s="29" t="s">
        <v>3</v>
      </c>
      <c r="B47" t="s">
        <v>825</v>
      </c>
    </row>
    <row r="48" spans="1:2" x14ac:dyDescent="0.25">
      <c r="A48" s="29"/>
      <c r="B48" t="s">
        <v>605</v>
      </c>
    </row>
    <row r="49" spans="1:3" x14ac:dyDescent="0.25">
      <c r="A49" s="29"/>
      <c r="B49" t="s">
        <v>857</v>
      </c>
    </row>
    <row r="50" spans="1:3" x14ac:dyDescent="0.25">
      <c r="A50" s="29"/>
    </row>
    <row r="51" spans="1:3" x14ac:dyDescent="0.25">
      <c r="A51" s="29"/>
    </row>
    <row r="52" spans="1:3" x14ac:dyDescent="0.25">
      <c r="A52" s="29"/>
    </row>
    <row r="53" spans="1:3" x14ac:dyDescent="0.25">
      <c r="A53" s="29"/>
    </row>
    <row r="54" spans="1:3" x14ac:dyDescent="0.25">
      <c r="A54" s="29"/>
    </row>
    <row r="55" spans="1:3" x14ac:dyDescent="0.25">
      <c r="A55" s="29"/>
    </row>
    <row r="56" spans="1:3" x14ac:dyDescent="0.25">
      <c r="A56" s="29"/>
    </row>
    <row r="57" spans="1:3" x14ac:dyDescent="0.25">
      <c r="A57" s="29"/>
    </row>
    <row r="58" spans="1:3" x14ac:dyDescent="0.25">
      <c r="A58" s="29"/>
    </row>
    <row r="59" spans="1:3" x14ac:dyDescent="0.25">
      <c r="A59" s="29"/>
    </row>
    <row r="60" spans="1:3" x14ac:dyDescent="0.25">
      <c r="A60" s="29"/>
    </row>
    <row r="61" spans="1:3" ht="15.95" customHeight="1" x14ac:dyDescent="0.5">
      <c r="A61" s="29"/>
      <c r="C61" s="130"/>
    </row>
    <row r="62" spans="1:3" x14ac:dyDescent="0.25">
      <c r="A62" s="29"/>
    </row>
    <row r="63" spans="1:3" x14ac:dyDescent="0.25">
      <c r="A63" s="29"/>
    </row>
    <row r="64" spans="1:3" x14ac:dyDescent="0.25">
      <c r="A64" s="29"/>
    </row>
    <row r="65" spans="1:1" x14ac:dyDescent="0.25">
      <c r="A65" s="29"/>
    </row>
    <row r="66" spans="1:1" x14ac:dyDescent="0.25">
      <c r="A66" s="29"/>
    </row>
    <row r="67" spans="1:1" x14ac:dyDescent="0.25">
      <c r="A67" s="29"/>
    </row>
    <row r="68" spans="1:1" x14ac:dyDescent="0.25">
      <c r="A68" s="29"/>
    </row>
    <row r="69" spans="1:1" x14ac:dyDescent="0.25">
      <c r="A69" s="29"/>
    </row>
    <row r="70" spans="1:1" x14ac:dyDescent="0.25">
      <c r="A70" s="29"/>
    </row>
    <row r="71" spans="1:1" x14ac:dyDescent="0.25">
      <c r="A71" s="29"/>
    </row>
    <row r="72" spans="1:1" x14ac:dyDescent="0.25">
      <c r="A72" s="29"/>
    </row>
    <row r="73" spans="1:1" x14ac:dyDescent="0.25">
      <c r="A73" s="29"/>
    </row>
    <row r="74" spans="1:1" x14ac:dyDescent="0.25">
      <c r="A74" s="29"/>
    </row>
    <row r="75" spans="1:1" x14ac:dyDescent="0.25">
      <c r="A75" s="29"/>
    </row>
    <row r="76" spans="1:1" x14ac:dyDescent="0.25">
      <c r="A76" s="29"/>
    </row>
    <row r="77" spans="1:1" x14ac:dyDescent="0.25">
      <c r="A77" s="29"/>
    </row>
    <row r="78" spans="1:1" x14ac:dyDescent="0.25">
      <c r="A78" s="29"/>
    </row>
    <row r="79" spans="1:1" x14ac:dyDescent="0.25">
      <c r="A79" s="29"/>
    </row>
    <row r="80" spans="1:1" x14ac:dyDescent="0.25">
      <c r="A80" s="29"/>
    </row>
    <row r="81" spans="1:14" x14ac:dyDescent="0.25">
      <c r="A81" s="29"/>
    </row>
    <row r="82" spans="1:14" x14ac:dyDescent="0.25">
      <c r="A82" s="29"/>
    </row>
    <row r="83" spans="1:14" x14ac:dyDescent="0.25">
      <c r="A83" s="29"/>
    </row>
    <row r="84" spans="1:14" x14ac:dyDescent="0.25">
      <c r="A84" s="29"/>
    </row>
    <row r="85" spans="1:14" x14ac:dyDescent="0.25">
      <c r="A85" s="29"/>
    </row>
    <row r="86" spans="1:14" x14ac:dyDescent="0.25">
      <c r="A86" s="29"/>
    </row>
    <row r="88" spans="1:14" x14ac:dyDescent="0.25">
      <c r="A88" s="29" t="s">
        <v>3</v>
      </c>
      <c r="B88" t="s">
        <v>597</v>
      </c>
    </row>
    <row r="94" spans="1:14" ht="15.75" x14ac:dyDescent="0.3">
      <c r="N94" s="32"/>
    </row>
    <row r="103" spans="1:2" x14ac:dyDescent="0.25">
      <c r="A103" s="29"/>
    </row>
    <row r="104" spans="1:2" x14ac:dyDescent="0.25">
      <c r="A104" s="29" t="s">
        <v>3</v>
      </c>
      <c r="B104" t="s">
        <v>5</v>
      </c>
    </row>
    <row r="105" spans="1:2" x14ac:dyDescent="0.25">
      <c r="A105" s="29"/>
    </row>
    <row r="106" spans="1:2" x14ac:dyDescent="0.25">
      <c r="A106" s="29"/>
    </row>
    <row r="107" spans="1:2" x14ac:dyDescent="0.25">
      <c r="A107" s="29"/>
    </row>
    <row r="108" spans="1:2" x14ac:dyDescent="0.25">
      <c r="A108" s="29"/>
    </row>
    <row r="109" spans="1:2" x14ac:dyDescent="0.25">
      <c r="A109" s="29"/>
    </row>
    <row r="110" spans="1:2" x14ac:dyDescent="0.25">
      <c r="A110" s="29"/>
    </row>
    <row r="111" spans="1:2" x14ac:dyDescent="0.25">
      <c r="A111" s="29"/>
    </row>
    <row r="112" spans="1:2" x14ac:dyDescent="0.25">
      <c r="A112" s="29"/>
    </row>
    <row r="113" spans="1:11" x14ac:dyDescent="0.25">
      <c r="A113" s="29"/>
    </row>
    <row r="114" spans="1:11" x14ac:dyDescent="0.25">
      <c r="A114" s="29"/>
    </row>
    <row r="127" spans="1:11" x14ac:dyDescent="0.25">
      <c r="A127" s="29" t="s">
        <v>3</v>
      </c>
      <c r="B127" t="s">
        <v>618</v>
      </c>
    </row>
    <row r="128" spans="1:11" ht="15.75" x14ac:dyDescent="0.25">
      <c r="D128" s="3"/>
      <c r="E128" s="3"/>
      <c r="F128" s="3"/>
      <c r="G128" s="3"/>
      <c r="H128" s="3"/>
      <c r="I128" s="3"/>
      <c r="J128" s="3"/>
      <c r="K128" s="3"/>
    </row>
    <row r="140" spans="4:5" x14ac:dyDescent="0.25">
      <c r="D140" s="5"/>
      <c r="E140" s="4"/>
    </row>
    <row r="141" spans="4:5" x14ac:dyDescent="0.25">
      <c r="D141" s="6"/>
    </row>
    <row r="142" spans="4:5" x14ac:dyDescent="0.25">
      <c r="D142" s="6"/>
    </row>
    <row r="143" spans="4:5" x14ac:dyDescent="0.25">
      <c r="D143" s="6"/>
    </row>
    <row r="144" spans="4:5" x14ac:dyDescent="0.25">
      <c r="D144" s="6"/>
    </row>
    <row r="145" spans="4:5" x14ac:dyDescent="0.25">
      <c r="D145" s="6"/>
    </row>
    <row r="146" spans="4:5" x14ac:dyDescent="0.25">
      <c r="D146" s="7"/>
      <c r="E146" s="4"/>
    </row>
  </sheetData>
  <hyperlinks>
    <hyperlink ref="S11" location="Inläsning!A1" display="Klicka för instruktion" xr:uid="{AEF6E577-372D-47CF-9283-9D695EC5BD73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29"/>
  <sheetViews>
    <sheetView showGridLines="0" zoomScaleNormal="100" workbookViewId="0">
      <selection activeCell="F17" sqref="F17"/>
    </sheetView>
  </sheetViews>
  <sheetFormatPr defaultColWidth="8.85546875" defaultRowHeight="15" customHeight="1" x14ac:dyDescent="0.25"/>
  <cols>
    <col min="1" max="1" width="2.140625" customWidth="1"/>
    <col min="2" max="2" width="31" customWidth="1"/>
    <col min="3" max="3" width="7.5703125" customWidth="1"/>
    <col min="4" max="4" width="9.140625" customWidth="1"/>
    <col min="5" max="5" width="16.85546875" customWidth="1"/>
    <col min="6" max="6" width="25.28515625" customWidth="1"/>
    <col min="7" max="7" width="21.85546875" customWidth="1"/>
    <col min="8" max="8" width="11.85546875" customWidth="1"/>
    <col min="11" max="11" width="46.140625" customWidth="1"/>
    <col min="12" max="12" width="12.5703125" customWidth="1"/>
    <col min="13" max="13" width="20.5703125" customWidth="1"/>
    <col min="14" max="14" width="16.85546875" customWidth="1"/>
    <col min="15" max="15" width="9.42578125" customWidth="1"/>
    <col min="16" max="16" width="17.7109375" customWidth="1"/>
    <col min="17" max="17" width="8.85546875" customWidth="1"/>
    <col min="18" max="20" width="8.85546875" hidden="1" customWidth="1"/>
    <col min="21" max="21" width="87.140625" style="22" hidden="1" customWidth="1"/>
    <col min="22" max="22" width="78.5703125" style="22" hidden="1" customWidth="1"/>
    <col min="23" max="26" width="8.85546875" hidden="1" customWidth="1"/>
    <col min="27" max="27" width="11.28515625" hidden="1" customWidth="1"/>
    <col min="28" max="28" width="8.85546875" hidden="1" customWidth="1"/>
    <col min="29" max="29" width="11.85546875" hidden="1" customWidth="1"/>
    <col min="30" max="31" width="8.85546875" hidden="1" customWidth="1"/>
  </cols>
  <sheetData>
    <row r="1" spans="2:22" x14ac:dyDescent="0.25">
      <c r="B1" t="s">
        <v>853</v>
      </c>
    </row>
    <row r="2" spans="2:22" ht="28.5" x14ac:dyDescent="0.45">
      <c r="B2" s="176" t="str">
        <f>IF($L$2="Svenska",U19,V19)</f>
        <v>Granskningsmall inför ekonomisk rapportering till EU</v>
      </c>
      <c r="C2" s="177"/>
      <c r="D2" s="177"/>
      <c r="E2" s="177"/>
      <c r="F2" s="177"/>
      <c r="G2" s="177"/>
      <c r="H2" s="177"/>
      <c r="I2" s="177"/>
      <c r="J2" s="177"/>
      <c r="K2" s="178" t="s">
        <v>7</v>
      </c>
      <c r="L2" s="122" t="s">
        <v>8</v>
      </c>
      <c r="M2" s="179" t="s">
        <v>9</v>
      </c>
      <c r="R2" t="s">
        <v>8</v>
      </c>
      <c r="S2" t="s">
        <v>609</v>
      </c>
      <c r="U2" s="22" t="s">
        <v>10</v>
      </c>
      <c r="V2" s="22" t="s">
        <v>11</v>
      </c>
    </row>
    <row r="3" spans="2:22" ht="23.1" customHeight="1" thickBot="1" x14ac:dyDescent="0.3">
      <c r="R3" t="s">
        <v>12</v>
      </c>
      <c r="U3" s="22" t="s">
        <v>13</v>
      </c>
      <c r="V3" s="22" t="s">
        <v>14</v>
      </c>
    </row>
    <row r="4" spans="2:22" ht="20.100000000000001" customHeight="1" x14ac:dyDescent="0.3">
      <c r="B4" s="314" t="str">
        <f>IF($L$2="Svenska",U102,V102)</f>
        <v>Projektuppgifter</v>
      </c>
      <c r="C4" s="315"/>
      <c r="D4" s="315"/>
      <c r="E4" s="315"/>
      <c r="F4" s="315"/>
      <c r="G4" s="315"/>
      <c r="H4" s="316"/>
      <c r="K4" s="302" t="str">
        <f>IF($L$2="Svenska",U86,V86)</f>
        <v>Instruktioner</v>
      </c>
      <c r="L4" s="303"/>
      <c r="M4" s="303"/>
      <c r="N4" s="304"/>
    </row>
    <row r="5" spans="2:22" ht="15.75" x14ac:dyDescent="0.25">
      <c r="B5" s="180"/>
      <c r="C5" s="38"/>
      <c r="D5" s="38"/>
      <c r="E5" s="38"/>
      <c r="F5" s="38"/>
      <c r="G5" s="38"/>
      <c r="H5" s="181"/>
      <c r="I5" s="182"/>
      <c r="K5" s="183"/>
      <c r="L5" s="38"/>
      <c r="M5" s="38"/>
      <c r="N5" s="184"/>
    </row>
    <row r="6" spans="2:22" ht="15.75" x14ac:dyDescent="0.25">
      <c r="B6" s="185" t="str">
        <f t="shared" ref="B6:B12" si="0">IF($L$2="Svenska",U103,V103)</f>
        <v>Projektbenämning (akronym):</v>
      </c>
      <c r="C6" s="38"/>
      <c r="D6" s="311"/>
      <c r="E6" s="312"/>
      <c r="F6" s="312"/>
      <c r="G6" s="313"/>
      <c r="H6" s="181"/>
      <c r="I6" s="182"/>
      <c r="K6" s="308" t="str">
        <f t="shared" ref="K6:K12" si="1">IF($L$2="Svenska",U88,V88)</f>
        <v xml:space="preserve">1) Fyll endast i data i rosa celler </v>
      </c>
      <c r="L6" s="309"/>
      <c r="M6" s="309"/>
      <c r="N6" s="310"/>
      <c r="P6" s="37"/>
    </row>
    <row r="7" spans="2:22" ht="15.75" x14ac:dyDescent="0.25">
      <c r="B7" s="185" t="str">
        <f t="shared" si="0"/>
        <v>Projektnummer i Raindance:</v>
      </c>
      <c r="C7" s="38"/>
      <c r="D7" s="320">
        <f>IF('3. Raindance'!B7=0,Inläsning!AC31,'3. Raindance'!B7)</f>
        <v>0</v>
      </c>
      <c r="E7" s="321"/>
      <c r="F7" s="321"/>
      <c r="G7" s="322"/>
      <c r="H7" s="186"/>
      <c r="I7" s="182"/>
      <c r="K7" s="305" t="str">
        <f t="shared" si="1"/>
        <v xml:space="preserve"> Om projektet har en annan OH-nivå än 25 %, skriv in procentsatsen i cell O28.</v>
      </c>
      <c r="L7" s="306"/>
      <c r="M7" s="306"/>
      <c r="N7" s="307"/>
    </row>
    <row r="8" spans="2:22" ht="16.5" x14ac:dyDescent="0.3">
      <c r="B8" s="185" t="str">
        <f t="shared" si="0"/>
        <v>Institution:</v>
      </c>
      <c r="C8" s="38"/>
      <c r="D8" s="311"/>
      <c r="E8" s="312"/>
      <c r="F8" s="312"/>
      <c r="G8" s="313"/>
      <c r="H8" s="186"/>
      <c r="I8" s="32"/>
      <c r="K8" s="308" t="str">
        <f t="shared" si="1"/>
        <v>2) Lägg in bild på:</v>
      </c>
      <c r="L8" s="309"/>
      <c r="M8" s="309"/>
      <c r="N8" s="310"/>
      <c r="P8" s="123"/>
      <c r="Q8" s="123"/>
      <c r="R8" s="123"/>
    </row>
    <row r="9" spans="2:22" ht="17.45" customHeight="1" x14ac:dyDescent="0.25">
      <c r="B9" s="185" t="str">
        <f t="shared" si="0"/>
        <v>Ansvarig forskare:</v>
      </c>
      <c r="C9" s="38"/>
      <c r="D9" s="311"/>
      <c r="E9" s="312"/>
      <c r="F9" s="312"/>
      <c r="G9" s="313"/>
      <c r="H9" s="186"/>
      <c r="K9" s="305" t="str">
        <f t="shared" si="1"/>
        <v>- snittet på växelkursen som använts för redovisningsperioden i flik 2</v>
      </c>
      <c r="L9" s="306"/>
      <c r="M9" s="306"/>
      <c r="N9" s="307"/>
      <c r="P9" s="124"/>
      <c r="Q9" s="124"/>
      <c r="R9" s="124"/>
    </row>
    <row r="10" spans="2:22" ht="15.75" x14ac:dyDescent="0.25">
      <c r="B10" s="185" t="str">
        <f t="shared" si="0"/>
        <v>Ekonom:</v>
      </c>
      <c r="C10" s="38"/>
      <c r="D10" s="311"/>
      <c r="E10" s="312"/>
      <c r="F10" s="312"/>
      <c r="G10" s="313"/>
      <c r="H10" s="186"/>
      <c r="K10" s="305" t="str">
        <f>IF($L$2="Svenska",U93,V93)</f>
        <v>- redovisningen från Funding &amp; Tenderportalen i flik 4</v>
      </c>
      <c r="L10" s="306"/>
      <c r="M10" s="306"/>
      <c r="N10" s="307"/>
      <c r="P10" s="124"/>
      <c r="Q10" s="124"/>
      <c r="R10" s="124"/>
    </row>
    <row r="11" spans="2:22" ht="15.75" x14ac:dyDescent="0.25">
      <c r="B11" s="185" t="str">
        <f t="shared" si="0"/>
        <v>Redovisningsperiod:</v>
      </c>
      <c r="C11" s="38"/>
      <c r="D11" s="317" t="str">
        <f>TEXT(AD17,"ÅÅÅÅ-MM-DD")&amp;" -"&amp;TEXT(AD18,"ÅÅÅÅ-MM-DD")</f>
        <v>200--0 -200--0</v>
      </c>
      <c r="E11" s="318"/>
      <c r="F11" s="318"/>
      <c r="G11" s="319"/>
      <c r="H11" s="181"/>
      <c r="K11" s="305"/>
      <c r="L11" s="306"/>
      <c r="M11" s="306"/>
      <c r="N11" s="307"/>
      <c r="P11" s="124"/>
      <c r="Q11" s="124"/>
      <c r="R11" s="124"/>
    </row>
    <row r="12" spans="2:22" ht="30" customHeight="1" x14ac:dyDescent="0.25">
      <c r="B12" s="185" t="str">
        <f t="shared" si="0"/>
        <v>Är detta ett Marie Skłodowska Curie-projekt?:</v>
      </c>
      <c r="C12" s="38"/>
      <c r="D12" s="323"/>
      <c r="E12" s="324"/>
      <c r="F12" s="324"/>
      <c r="G12" s="325"/>
      <c r="H12" s="181"/>
      <c r="K12" s="308" t="str">
        <f t="shared" si="1"/>
        <v>3) Skriv en förklaring till eventuell differens i angiven ruta</v>
      </c>
      <c r="L12" s="309"/>
      <c r="M12" s="309"/>
      <c r="N12" s="310"/>
      <c r="P12" s="124"/>
      <c r="Q12" s="124"/>
      <c r="R12" s="124"/>
    </row>
    <row r="13" spans="2:22" ht="21.6" customHeight="1" thickBot="1" x14ac:dyDescent="0.3">
      <c r="B13" s="187"/>
      <c r="C13" s="188"/>
      <c r="D13" s="188"/>
      <c r="E13" s="188"/>
      <c r="F13" s="188"/>
      <c r="G13" s="188"/>
      <c r="H13" s="189"/>
      <c r="K13" s="250"/>
      <c r="L13" s="251"/>
      <c r="M13" s="251"/>
      <c r="N13" s="252"/>
    </row>
    <row r="14" spans="2:22" ht="15.75" x14ac:dyDescent="0.25">
      <c r="B14" s="190"/>
    </row>
    <row r="15" spans="2:22" ht="18.75" customHeight="1" thickBot="1" x14ac:dyDescent="0.35">
      <c r="B15" s="281"/>
      <c r="C15" s="282"/>
      <c r="D15" s="282"/>
      <c r="E15" s="282"/>
      <c r="F15" s="282"/>
      <c r="G15" s="282"/>
      <c r="H15" s="283"/>
      <c r="J15" s="191"/>
      <c r="K15" s="275"/>
      <c r="L15" s="275"/>
      <c r="M15" s="275"/>
      <c r="N15" s="275"/>
    </row>
    <row r="16" spans="2:22" ht="47.25" customHeight="1" thickBot="1" x14ac:dyDescent="0.35">
      <c r="B16" s="192" t="str">
        <f>IF($L$2="Svenska",U111,V111)</f>
        <v>Genomsnittlig växelkurs för redovisningsperioden</v>
      </c>
      <c r="C16" s="193"/>
      <c r="D16" s="280" t="s">
        <v>15</v>
      </c>
      <c r="E16" s="280"/>
      <c r="F16" s="168">
        <v>0</v>
      </c>
      <c r="G16" s="194" t="s">
        <v>16</v>
      </c>
      <c r="H16" s="181"/>
      <c r="K16" s="276"/>
      <c r="L16" s="277"/>
      <c r="M16" s="277"/>
      <c r="N16" s="277"/>
      <c r="P16" s="32"/>
    </row>
    <row r="17" spans="2:30" ht="30" customHeight="1" x14ac:dyDescent="0.25">
      <c r="B17" s="195"/>
      <c r="C17" s="196"/>
      <c r="D17" s="196"/>
      <c r="E17" s="196"/>
      <c r="F17" s="196"/>
      <c r="G17" s="196"/>
      <c r="H17" s="189"/>
      <c r="K17" s="278"/>
      <c r="L17" s="279"/>
      <c r="M17" s="279"/>
      <c r="N17" s="279"/>
      <c r="AA17" t="s">
        <v>813</v>
      </c>
      <c r="AB17">
        <f>'3. Raindance'!B8</f>
        <v>0</v>
      </c>
      <c r="AC17" s="158" t="str">
        <f>IF(Inläsning!AA31="",20&amp;LEFT(AB17,2)&amp;"-"&amp;MID(AB17,3,2)&amp;"-"&amp;RIGHT(AB17,3),Inläsning!AA31)</f>
        <v>200--0</v>
      </c>
      <c r="AD17" t="str">
        <f>IF(AB17&gt;1,20&amp;LEFT(AB17,2)&amp;"-"&amp;MID(AB17,3,2)&amp;"-"&amp;RIGHT(AB17,3),AC17)</f>
        <v>200--0</v>
      </c>
    </row>
    <row r="18" spans="2:30" ht="30" customHeight="1" x14ac:dyDescent="0.25">
      <c r="B18" s="3"/>
      <c r="C18" s="3"/>
      <c r="D18" s="3"/>
      <c r="E18" s="197"/>
      <c r="F18" s="198"/>
      <c r="G18" s="3"/>
      <c r="P18" s="26"/>
      <c r="Q18" s="26"/>
      <c r="U18" s="131"/>
      <c r="V18" s="131"/>
      <c r="AA18" t="s">
        <v>814</v>
      </c>
      <c r="AB18">
        <f>'3. Raindance'!B9</f>
        <v>0</v>
      </c>
      <c r="AC18" s="158" t="str">
        <f>IF(Inläsning!AB31="",20&amp;LEFT(AB18,2)&amp;"-"&amp;MID(AB18,3,2)&amp;"-"&amp;RIGHT(AB18,3),Inläsning!AB31)</f>
        <v>200--0</v>
      </c>
      <c r="AD18" t="str">
        <f>IF(AB18&gt;1,20&amp;LEFT(AB18,2)&amp;"-"&amp;MID(AB18,3,2)&amp;"-"&amp;RIGHT(AB18,3),AC18)</f>
        <v>200--0</v>
      </c>
    </row>
    <row r="19" spans="2:30" ht="30" customHeight="1" thickBot="1" x14ac:dyDescent="0.35">
      <c r="B19" s="199"/>
      <c r="C19" s="3"/>
      <c r="D19" s="3"/>
      <c r="E19" s="3"/>
      <c r="F19" s="3"/>
      <c r="G19" s="3"/>
      <c r="P19" s="169" t="s">
        <v>612</v>
      </c>
      <c r="Q19" s="26"/>
      <c r="U19" s="22" t="s">
        <v>821</v>
      </c>
      <c r="V19" s="33" t="s">
        <v>822</v>
      </c>
    </row>
    <row r="20" spans="2:30" ht="17.45" customHeight="1" thickTop="1" x14ac:dyDescent="0.25">
      <c r="B20" s="299" t="str">
        <f t="shared" ref="B20:B26" si="2">IF($L$2="Svenska",U20,V20)</f>
        <v>Kostnader enligt Raindance:</v>
      </c>
      <c r="C20" s="300"/>
      <c r="D20" s="300"/>
      <c r="E20" s="301"/>
      <c r="F20" s="200" t="s">
        <v>17</v>
      </c>
      <c r="G20" s="201" t="s">
        <v>18</v>
      </c>
      <c r="H20" s="34"/>
      <c r="I20" s="26"/>
      <c r="J20" s="284" t="str">
        <f>IF($L$2="Svenska",U55,V55)</f>
        <v>Kostnader enligt EU:s Funding &amp; Tenderportal:</v>
      </c>
      <c r="K20" s="285"/>
      <c r="L20" s="286"/>
      <c r="M20" s="200" t="s">
        <v>17</v>
      </c>
      <c r="N20" s="202" t="s">
        <v>18</v>
      </c>
      <c r="P20" s="170"/>
      <c r="Q20" s="26"/>
      <c r="U20" s="22" t="s">
        <v>19</v>
      </c>
      <c r="V20" s="22" t="s">
        <v>20</v>
      </c>
    </row>
    <row r="21" spans="2:30" ht="15.6" customHeight="1" x14ac:dyDescent="0.25">
      <c r="B21" s="290" t="str">
        <f t="shared" si="2"/>
        <v>Projektets lönekostnader</v>
      </c>
      <c r="C21" s="291"/>
      <c r="D21" s="291"/>
      <c r="E21" s="292"/>
      <c r="F21" s="203">
        <f>Blad1!D8</f>
        <v>0</v>
      </c>
      <c r="G21" s="204">
        <f t="shared" ref="G21:G28" si="3">IFERROR(F21/$F$16,0)</f>
        <v>0</v>
      </c>
      <c r="H21" s="26"/>
      <c r="I21" s="26"/>
      <c r="J21" s="293" t="str">
        <f>IF($L$2="Svenska",U56,V56)</f>
        <v>Redovisade lönekostnader</v>
      </c>
      <c r="K21" s="294"/>
      <c r="L21" s="295"/>
      <c r="M21" s="203">
        <f>IFERROR(N21*$F$16,0)</f>
        <v>0</v>
      </c>
      <c r="N21" s="205" t="e">
        <f>Blad1!E8/'1. Granskningsmall '!$F$16</f>
        <v>#DIV/0!</v>
      </c>
      <c r="P21" s="171"/>
      <c r="Q21" s="26"/>
      <c r="U21" s="22" t="s">
        <v>21</v>
      </c>
      <c r="V21" s="22" t="s">
        <v>22</v>
      </c>
    </row>
    <row r="22" spans="2:30" ht="17.25" customHeight="1" x14ac:dyDescent="0.25">
      <c r="B22" s="290" t="str">
        <f t="shared" si="2"/>
        <v>Projektets kostnader för underleverantörer (subcontracting)</v>
      </c>
      <c r="C22" s="291"/>
      <c r="D22" s="291"/>
      <c r="E22" s="292"/>
      <c r="F22" s="206">
        <f>Blad1!H8</f>
        <v>0</v>
      </c>
      <c r="G22" s="205">
        <f t="shared" si="3"/>
        <v>0</v>
      </c>
      <c r="H22" s="26"/>
      <c r="I22" s="26"/>
      <c r="J22" s="293" t="str">
        <f t="shared" ref="J22:J30" si="4">IF($L$2="Svenska",U71,V71)</f>
        <v>Redovisade kostnader för underleverantörer (subcontracting)</v>
      </c>
      <c r="K22" s="294"/>
      <c r="L22" s="295"/>
      <c r="M22" s="203">
        <f t="shared" ref="M22:M28" si="5">IFERROR(N22*$F$16,0)</f>
        <v>0</v>
      </c>
      <c r="N22" s="205" t="e">
        <f>Blad1!I8/'1. Granskningsmall '!F16</f>
        <v>#DIV/0!</v>
      </c>
      <c r="O22" s="125"/>
      <c r="P22" s="172"/>
      <c r="Q22" s="26"/>
      <c r="U22" s="22" t="s">
        <v>23</v>
      </c>
      <c r="V22" s="22" t="s">
        <v>24</v>
      </c>
    </row>
    <row r="23" spans="2:30" ht="15.6" customHeight="1" x14ac:dyDescent="0.25">
      <c r="B23" s="290" t="str">
        <f t="shared" si="2"/>
        <v>Projektets kostnader för resor och uppehälle</v>
      </c>
      <c r="C23" s="291"/>
      <c r="D23" s="291"/>
      <c r="E23" s="292"/>
      <c r="F23" s="207">
        <f>Blad1!L8</f>
        <v>0</v>
      </c>
      <c r="G23" s="208">
        <f>IFERROR(F23/$F$16,0)</f>
        <v>0</v>
      </c>
      <c r="H23" s="26"/>
      <c r="I23" s="26"/>
      <c r="J23" s="293" t="str">
        <f t="shared" si="4"/>
        <v>Redovisade kostnader för resor och uppehälle</v>
      </c>
      <c r="K23" s="294"/>
      <c r="L23" s="295"/>
      <c r="M23" s="203">
        <f>IFERROR(N23*$F$16,0)</f>
        <v>0</v>
      </c>
      <c r="N23" s="208" t="e">
        <f>Blad1!M8/'1. Granskningsmall '!F16</f>
        <v>#DIV/0!</v>
      </c>
      <c r="O23" s="209"/>
      <c r="P23" s="172"/>
      <c r="Q23" s="26"/>
      <c r="U23" s="22" t="s">
        <v>25</v>
      </c>
      <c r="V23" s="22" t="s">
        <v>26</v>
      </c>
    </row>
    <row r="24" spans="2:30" ht="15.6" customHeight="1" x14ac:dyDescent="0.25">
      <c r="B24" s="290" t="str">
        <f t="shared" si="2"/>
        <v>Projektets kostnader för utrustning</v>
      </c>
      <c r="C24" s="291"/>
      <c r="D24" s="291"/>
      <c r="E24" s="292"/>
      <c r="F24" s="207">
        <f>Blad1!P8</f>
        <v>0</v>
      </c>
      <c r="G24" s="208">
        <f>IFERROR(F24/$F$16,0)</f>
        <v>0</v>
      </c>
      <c r="H24" s="26"/>
      <c r="I24" s="26"/>
      <c r="J24" s="293" t="str">
        <f t="shared" si="4"/>
        <v>Redovisade kostnader för utrustning</v>
      </c>
      <c r="K24" s="294"/>
      <c r="L24" s="295"/>
      <c r="M24" s="203">
        <f>IFERROR(N24*$F$16,0)</f>
        <v>0</v>
      </c>
      <c r="N24" s="208" t="e">
        <f>Blad1!Q8/'1. Granskningsmall '!F16</f>
        <v>#DIV/0!</v>
      </c>
      <c r="O24" s="209"/>
      <c r="P24" s="172"/>
      <c r="Q24" s="26"/>
      <c r="U24" s="22" t="s">
        <v>27</v>
      </c>
      <c r="V24" s="22" t="s">
        <v>28</v>
      </c>
    </row>
    <row r="25" spans="2:30" ht="15.6" customHeight="1" x14ac:dyDescent="0.25">
      <c r="B25" s="290" t="str">
        <f t="shared" si="2"/>
        <v>Projektets kostnader för andra varor, arbeten och tjänster</v>
      </c>
      <c r="C25" s="291"/>
      <c r="D25" s="291"/>
      <c r="E25" s="292"/>
      <c r="F25" s="207">
        <f>Blad1!T8</f>
        <v>0</v>
      </c>
      <c r="G25" s="208">
        <f>IFERROR(F25/$F$16,0)</f>
        <v>0</v>
      </c>
      <c r="H25" s="26"/>
      <c r="I25" s="26"/>
      <c r="J25" s="293" t="str">
        <f t="shared" si="4"/>
        <v>Redovisade kostnader för andra varor, arbeten och tjänster</v>
      </c>
      <c r="K25" s="294"/>
      <c r="L25" s="295"/>
      <c r="M25" s="203">
        <f>IFERROR(N25*$F$16,0)</f>
        <v>0</v>
      </c>
      <c r="N25" s="208" t="e">
        <f>Blad1!U8/'1. Granskningsmall '!F16</f>
        <v>#DIV/0!</v>
      </c>
      <c r="O25" s="209"/>
      <c r="P25" s="172"/>
      <c r="Q25" s="26"/>
      <c r="U25" s="22" t="s">
        <v>29</v>
      </c>
      <c r="V25" s="22" t="s">
        <v>30</v>
      </c>
    </row>
    <row r="26" spans="2:30" ht="15.6" customHeight="1" x14ac:dyDescent="0.25">
      <c r="B26" s="290" t="str">
        <f t="shared" si="2"/>
        <v>Projektets kostnader för internfakturor</v>
      </c>
      <c r="C26" s="291"/>
      <c r="D26" s="291"/>
      <c r="E26" s="292"/>
      <c r="F26" s="210">
        <f>Blad1!X8</f>
        <v>0</v>
      </c>
      <c r="G26" s="208">
        <f>IFERROR(F26/$F$16,0)</f>
        <v>0</v>
      </c>
      <c r="H26" s="26"/>
      <c r="I26" s="26"/>
      <c r="J26" s="293" t="str">
        <f t="shared" si="4"/>
        <v>Redovisade kostnader för internfakturor</v>
      </c>
      <c r="K26" s="294"/>
      <c r="L26" s="295"/>
      <c r="M26" s="203">
        <f>IFERROR(N26*$F$16,0)</f>
        <v>0</v>
      </c>
      <c r="N26" s="208" t="e">
        <f>Blad1!Y8/'1. Granskningsmall '!F16</f>
        <v>#DIV/0!</v>
      </c>
      <c r="O26" s="211"/>
      <c r="P26" s="172"/>
      <c r="Q26" s="26"/>
      <c r="U26" s="22" t="s">
        <v>31</v>
      </c>
      <c r="V26" s="22" t="s">
        <v>32</v>
      </c>
    </row>
    <row r="27" spans="2:30" ht="15.6" customHeight="1" thickBot="1" x14ac:dyDescent="0.3">
      <c r="B27" s="290"/>
      <c r="C27" s="291"/>
      <c r="D27" s="291"/>
      <c r="E27" s="292"/>
      <c r="F27" s="212"/>
      <c r="G27" s="213"/>
      <c r="H27" s="26"/>
      <c r="I27" s="26"/>
      <c r="J27" s="293"/>
      <c r="K27" s="294"/>
      <c r="L27" s="295"/>
      <c r="M27" s="203"/>
      <c r="N27" s="213"/>
      <c r="P27" s="171"/>
      <c r="Q27" s="26"/>
      <c r="U27" s="22" t="s">
        <v>33</v>
      </c>
      <c r="V27" s="22" t="s">
        <v>34</v>
      </c>
    </row>
    <row r="28" spans="2:30" ht="15.95" customHeight="1" thickBot="1" x14ac:dyDescent="0.3">
      <c r="B28" s="290" t="str">
        <f t="shared" ref="B28" si="6">IF($L$2="Svenska",U28,V28)</f>
        <v>Projektets kostnader för OH (indirekta kostnader)</v>
      </c>
      <c r="C28" s="291"/>
      <c r="D28" s="291"/>
      <c r="E28" s="292"/>
      <c r="F28" s="207">
        <f>Blad1!AF8</f>
        <v>0</v>
      </c>
      <c r="G28" s="208">
        <f t="shared" si="3"/>
        <v>0</v>
      </c>
      <c r="H28" s="26"/>
      <c r="I28" s="26"/>
      <c r="J28" s="293" t="str">
        <f t="shared" si="4"/>
        <v>Indirekta kostnader</v>
      </c>
      <c r="K28" s="294"/>
      <c r="L28" s="295"/>
      <c r="M28" s="210">
        <f t="shared" si="5"/>
        <v>0</v>
      </c>
      <c r="N28" s="208" t="e">
        <f>O28*(N27+N21+N23+N24+N25)</f>
        <v>#DIV/0!</v>
      </c>
      <c r="O28" s="175">
        <v>0.25</v>
      </c>
      <c r="P28" s="173"/>
      <c r="Q28" s="26"/>
      <c r="U28" s="22" t="s">
        <v>35</v>
      </c>
      <c r="V28" s="22" t="s">
        <v>36</v>
      </c>
    </row>
    <row r="29" spans="2:30" ht="15.75" x14ac:dyDescent="0.25">
      <c r="B29" s="290"/>
      <c r="C29" s="291"/>
      <c r="D29" s="291"/>
      <c r="E29" s="292"/>
      <c r="F29" s="214"/>
      <c r="G29" s="208"/>
      <c r="H29" s="26"/>
      <c r="I29" s="26"/>
      <c r="J29" s="293"/>
      <c r="K29" s="294"/>
      <c r="L29" s="295"/>
      <c r="M29" s="203"/>
      <c r="N29" s="215"/>
      <c r="O29" s="209"/>
      <c r="P29" s="172"/>
      <c r="Q29" s="26"/>
    </row>
    <row r="30" spans="2:30" s="4" customFormat="1" ht="35.65" customHeight="1" thickBot="1" x14ac:dyDescent="0.3">
      <c r="B30" s="287" t="str">
        <f t="shared" ref="B30" si="7">IF($L$2="Svenska",U30,V30)</f>
        <v>Projektets totala kostnader under redovisningsperioden (summerar automatiskt)</v>
      </c>
      <c r="C30" s="288"/>
      <c r="D30" s="288"/>
      <c r="E30" s="289"/>
      <c r="F30" s="216">
        <f>SUM(F21:F29)</f>
        <v>0</v>
      </c>
      <c r="G30" s="217">
        <f>IFERROR(F30/$F$16,0)</f>
        <v>0</v>
      </c>
      <c r="H30" s="35"/>
      <c r="I30" s="35"/>
      <c r="J30" s="296" t="str">
        <f t="shared" si="4"/>
        <v>Projektets totala kostnader under redovisningsperioden i portalen  (summerar automatiskt)</v>
      </c>
      <c r="K30" s="297"/>
      <c r="L30" s="298"/>
      <c r="M30" s="216">
        <f>SUM(M21:M28)</f>
        <v>0</v>
      </c>
      <c r="N30" s="217" t="e">
        <f>SUM(N21:N29)</f>
        <v>#DIV/0!</v>
      </c>
      <c r="O30"/>
      <c r="P30" s="174"/>
      <c r="Q30" s="35"/>
      <c r="U30" s="23" t="s">
        <v>37</v>
      </c>
      <c r="V30" s="24" t="s">
        <v>38</v>
      </c>
    </row>
    <row r="31" spans="2:30" s="4" customFormat="1" ht="15.95" customHeight="1" thickTop="1" x14ac:dyDescent="0.25">
      <c r="B31" s="218"/>
      <c r="C31" s="218"/>
      <c r="D31" s="218"/>
      <c r="E31" s="218"/>
      <c r="F31" s="219"/>
      <c r="G31" s="219"/>
      <c r="H31" s="35"/>
      <c r="I31" s="35"/>
      <c r="J31" s="220"/>
      <c r="K31" s="220"/>
      <c r="L31" s="220"/>
      <c r="M31" s="219"/>
      <c r="N31" s="219"/>
      <c r="O31"/>
      <c r="P31" s="35"/>
      <c r="Q31" s="35"/>
      <c r="U31" s="23"/>
      <c r="V31" s="24"/>
    </row>
    <row r="32" spans="2:30" s="4" customFormat="1" ht="15.95" customHeight="1" x14ac:dyDescent="0.25">
      <c r="B32" s="218"/>
      <c r="C32" s="218"/>
      <c r="D32" s="218"/>
      <c r="E32" s="218"/>
      <c r="F32" s="219"/>
      <c r="G32" s="219"/>
      <c r="H32" s="35"/>
      <c r="I32" s="35"/>
      <c r="J32" s="220"/>
      <c r="K32" s="221" t="s">
        <v>812</v>
      </c>
      <c r="L32" s="222"/>
      <c r="M32" s="223"/>
      <c r="N32" s="223">
        <f>IFERROR(SUM(N23:N25)-(N21*0.15),0)*-1</f>
        <v>0</v>
      </c>
      <c r="O32"/>
      <c r="P32" s="35"/>
      <c r="Q32" s="35"/>
      <c r="U32" s="23"/>
      <c r="V32" s="24"/>
    </row>
    <row r="33" spans="2:22" s="4" customFormat="1" ht="15.95" customHeight="1" x14ac:dyDescent="0.25">
      <c r="B33" s="218"/>
      <c r="C33" s="218"/>
      <c r="D33" s="218"/>
      <c r="E33" s="218"/>
      <c r="F33" s="219"/>
      <c r="G33" s="219"/>
      <c r="H33" s="35"/>
      <c r="I33" s="35"/>
      <c r="J33" s="220"/>
      <c r="K33" s="220"/>
      <c r="L33" s="220"/>
      <c r="M33" s="219"/>
      <c r="N33" s="219"/>
      <c r="O33"/>
      <c r="P33" s="35"/>
      <c r="Q33" s="35"/>
      <c r="U33" s="23"/>
      <c r="V33" s="24"/>
    </row>
    <row r="34" spans="2:22" ht="20.45" customHeight="1" thickBot="1" x14ac:dyDescent="0.35">
      <c r="B34" s="25"/>
      <c r="H34" s="26"/>
      <c r="I34" s="26"/>
      <c r="P34" s="26"/>
      <c r="Q34" s="26" t="s">
        <v>55</v>
      </c>
    </row>
    <row r="35" spans="2:22" ht="17.45" customHeight="1" x14ac:dyDescent="0.25">
      <c r="B35" s="340" t="str">
        <f>IF($L$2="Svenska",U35,V35)</f>
        <v>Differens mellan Raindance och EU:s portal</v>
      </c>
      <c r="C35" s="341"/>
      <c r="D35" s="341"/>
      <c r="E35" s="342"/>
      <c r="F35" s="224" t="s">
        <v>17</v>
      </c>
      <c r="G35" s="225" t="s">
        <v>18</v>
      </c>
      <c r="H35" s="26"/>
      <c r="I35" s="26"/>
      <c r="J35" s="346" t="str">
        <f>IF($L$2="Svenska",U82,V82)</f>
        <v>Förklaring till differensen:</v>
      </c>
      <c r="K35" s="347"/>
      <c r="L35" s="347"/>
      <c r="M35" s="224" t="s">
        <v>17</v>
      </c>
      <c r="N35" s="226" t="s">
        <v>18</v>
      </c>
      <c r="P35" s="26"/>
      <c r="Q35" s="26"/>
      <c r="U35" s="22" t="s">
        <v>56</v>
      </c>
      <c r="V35" s="22" t="s">
        <v>57</v>
      </c>
    </row>
    <row r="36" spans="2:22" ht="16.5" customHeight="1" x14ac:dyDescent="0.3">
      <c r="B36" s="326" t="str">
        <f>IF($L$2="Svenska",U36,V36)</f>
        <v>Differens lönekostnader</v>
      </c>
      <c r="C36" s="291"/>
      <c r="D36" s="291"/>
      <c r="E36" s="292"/>
      <c r="F36" s="203">
        <f t="shared" ref="F36:F41" si="8">M21-F21+F59</f>
        <v>0</v>
      </c>
      <c r="G36" s="227" t="e">
        <f>N21-G21</f>
        <v>#DIV/0!</v>
      </c>
      <c r="H36" s="26"/>
      <c r="I36" s="26"/>
      <c r="J36" s="348" t="str">
        <f>IF($L$2="Svenska",U83,V83)</f>
        <v>T.ex. ej godkänd kostnad, felberäknad lön, differens i OH</v>
      </c>
      <c r="K36" s="349"/>
      <c r="L36" s="349"/>
      <c r="M36" s="39"/>
      <c r="N36" s="228"/>
      <c r="O36" s="32"/>
      <c r="P36" s="26"/>
      <c r="Q36" s="26"/>
      <c r="U36" s="22" t="s">
        <v>58</v>
      </c>
      <c r="V36" s="22" t="s">
        <v>59</v>
      </c>
    </row>
    <row r="37" spans="2:22" ht="15.75" x14ac:dyDescent="0.3">
      <c r="B37" s="326" t="str">
        <f t="shared" ref="B37:B41" si="9">IF($L$2="Svenska",U37,V37)</f>
        <v>Differens underleverantörer</v>
      </c>
      <c r="C37" s="291"/>
      <c r="D37" s="291"/>
      <c r="E37" s="292"/>
      <c r="F37" s="203">
        <f t="shared" si="8"/>
        <v>0</v>
      </c>
      <c r="G37" s="227" t="e">
        <f t="shared" ref="G37:G41" si="10">N22-G22</f>
        <v>#DIV/0!</v>
      </c>
      <c r="H37" s="26"/>
      <c r="I37" s="26"/>
      <c r="J37" s="327"/>
      <c r="K37" s="328"/>
      <c r="L37" s="331"/>
      <c r="M37" s="41"/>
      <c r="N37" s="228">
        <f t="shared" ref="N37:N51" si="11">IFERROR(M37/$F$16,0)</f>
        <v>0</v>
      </c>
      <c r="O37" s="32"/>
      <c r="P37" s="26"/>
      <c r="Q37" s="26"/>
      <c r="U37" s="22" t="s">
        <v>60</v>
      </c>
      <c r="V37" s="22" t="s">
        <v>61</v>
      </c>
    </row>
    <row r="38" spans="2:22" ht="15.6" customHeight="1" x14ac:dyDescent="0.3">
      <c r="B38" s="326" t="str">
        <f t="shared" si="9"/>
        <v>Differens resor och uppehälle</v>
      </c>
      <c r="C38" s="291"/>
      <c r="D38" s="291"/>
      <c r="E38" s="292"/>
      <c r="F38" s="203">
        <f t="shared" si="8"/>
        <v>0</v>
      </c>
      <c r="G38" s="227" t="e">
        <f t="shared" si="10"/>
        <v>#DIV/0!</v>
      </c>
      <c r="H38" s="26"/>
      <c r="I38" s="26"/>
      <c r="J38" s="327"/>
      <c r="K38" s="328"/>
      <c r="L38" s="331"/>
      <c r="M38" s="41"/>
      <c r="N38" s="228">
        <f>IFERROR(M38/$F$16,0)</f>
        <v>0</v>
      </c>
      <c r="O38" s="32"/>
      <c r="P38" s="26"/>
      <c r="Q38" s="26"/>
      <c r="U38" s="22" t="s">
        <v>581</v>
      </c>
      <c r="V38" s="22" t="s">
        <v>585</v>
      </c>
    </row>
    <row r="39" spans="2:22" ht="15.6" customHeight="1" x14ac:dyDescent="0.3">
      <c r="B39" s="326" t="str">
        <f t="shared" si="9"/>
        <v>Differens utrustning</v>
      </c>
      <c r="C39" s="291"/>
      <c r="D39" s="291"/>
      <c r="E39" s="292"/>
      <c r="F39" s="203">
        <f t="shared" si="8"/>
        <v>0</v>
      </c>
      <c r="G39" s="227" t="e">
        <f t="shared" si="10"/>
        <v>#DIV/0!</v>
      </c>
      <c r="H39" s="26"/>
      <c r="I39" s="26"/>
      <c r="J39" s="327"/>
      <c r="K39" s="328"/>
      <c r="L39" s="331"/>
      <c r="M39" s="41"/>
      <c r="N39" s="228">
        <f>IFERROR(M39/$F$16,0)</f>
        <v>0</v>
      </c>
      <c r="O39" s="32"/>
      <c r="P39" s="26"/>
      <c r="Q39" s="26"/>
      <c r="U39" s="22" t="s">
        <v>582</v>
      </c>
      <c r="V39" s="22" t="s">
        <v>586</v>
      </c>
    </row>
    <row r="40" spans="2:22" ht="15.6" customHeight="1" x14ac:dyDescent="0.3">
      <c r="B40" s="326" t="str">
        <f t="shared" si="9"/>
        <v>Differens för andra varor, arbeten och tjänster</v>
      </c>
      <c r="C40" s="291"/>
      <c r="D40" s="291"/>
      <c r="E40" s="292"/>
      <c r="F40" s="203">
        <f t="shared" si="8"/>
        <v>0</v>
      </c>
      <c r="G40" s="227" t="e">
        <f t="shared" si="10"/>
        <v>#DIV/0!</v>
      </c>
      <c r="H40" s="26"/>
      <c r="I40" s="26"/>
      <c r="J40" s="327"/>
      <c r="K40" s="328"/>
      <c r="L40" s="331"/>
      <c r="M40" s="41"/>
      <c r="N40" s="228">
        <f>IFERROR(M40/$F$16,0)</f>
        <v>0</v>
      </c>
      <c r="O40" s="32"/>
      <c r="P40" s="26"/>
      <c r="Q40" s="26"/>
      <c r="U40" s="22" t="s">
        <v>583</v>
      </c>
      <c r="V40" s="22" t="s">
        <v>587</v>
      </c>
    </row>
    <row r="41" spans="2:22" ht="15.6" customHeight="1" x14ac:dyDescent="0.3">
      <c r="B41" s="326" t="str">
        <f t="shared" si="9"/>
        <v>Differens internfakturor</v>
      </c>
      <c r="C41" s="291"/>
      <c r="D41" s="291"/>
      <c r="E41" s="292"/>
      <c r="F41" s="203">
        <f t="shared" si="8"/>
        <v>0</v>
      </c>
      <c r="G41" s="227" t="e">
        <f t="shared" si="10"/>
        <v>#DIV/0!</v>
      </c>
      <c r="H41" s="26"/>
      <c r="I41" s="26"/>
      <c r="J41" s="327"/>
      <c r="K41" s="328"/>
      <c r="L41" s="331"/>
      <c r="M41" s="41"/>
      <c r="N41" s="228">
        <f>IFERROR(M41/$F$16,0)</f>
        <v>0</v>
      </c>
      <c r="O41" s="32"/>
      <c r="P41" s="26"/>
      <c r="Q41" s="26"/>
      <c r="U41" s="22" t="s">
        <v>584</v>
      </c>
      <c r="V41" s="22" t="s">
        <v>588</v>
      </c>
    </row>
    <row r="42" spans="2:22" ht="15.75" x14ac:dyDescent="0.3">
      <c r="B42" s="326" t="str">
        <f>IF($L$2="Svenska",U43,V43)</f>
        <v>Differens OH</v>
      </c>
      <c r="C42" s="291"/>
      <c r="D42" s="291"/>
      <c r="E42" s="292"/>
      <c r="F42" s="203">
        <f>M28-F28+F65</f>
        <v>0</v>
      </c>
      <c r="G42" s="227" t="e">
        <f>N28-G28</f>
        <v>#DIV/0!</v>
      </c>
      <c r="H42" s="26"/>
      <c r="I42" s="26"/>
      <c r="J42" s="327"/>
      <c r="K42" s="328"/>
      <c r="L42" s="328"/>
      <c r="M42" s="41"/>
      <c r="N42" s="228">
        <f t="shared" si="11"/>
        <v>0</v>
      </c>
      <c r="O42" s="32"/>
      <c r="P42" s="26"/>
      <c r="Q42" s="26"/>
      <c r="U42" s="22" t="s">
        <v>62</v>
      </c>
      <c r="V42" s="22" t="s">
        <v>63</v>
      </c>
    </row>
    <row r="43" spans="2:22" ht="16.5" thickBot="1" x14ac:dyDescent="0.35">
      <c r="B43" s="326" t="str">
        <f>IF($L$2="Svenska",U44,V44)</f>
        <v xml:space="preserve"> </v>
      </c>
      <c r="C43" s="291"/>
      <c r="D43" s="291"/>
      <c r="E43" s="292"/>
      <c r="F43" s="229"/>
      <c r="G43" s="230"/>
      <c r="H43" s="26"/>
      <c r="I43" s="26"/>
      <c r="J43" s="327"/>
      <c r="K43" s="328"/>
      <c r="L43" s="328"/>
      <c r="M43" s="41"/>
      <c r="N43" s="228">
        <f t="shared" si="11"/>
        <v>0</v>
      </c>
      <c r="O43" s="32"/>
      <c r="P43" s="26"/>
      <c r="Q43" s="26"/>
      <c r="U43" s="22" t="s">
        <v>64</v>
      </c>
      <c r="V43" s="22" t="s">
        <v>65</v>
      </c>
    </row>
    <row r="44" spans="2:22" ht="17.25" thickTop="1" thickBot="1" x14ac:dyDescent="0.35">
      <c r="B44" s="343" t="str">
        <f>IF($L$2="Svenska",U45,V45)</f>
        <v>Total differens</v>
      </c>
      <c r="C44" s="344"/>
      <c r="D44" s="344"/>
      <c r="E44" s="345"/>
      <c r="F44" s="231">
        <f>SUM(F36:F43)</f>
        <v>0</v>
      </c>
      <c r="G44" s="232" t="e">
        <f>SUM(G36:G43)</f>
        <v>#DIV/0!</v>
      </c>
      <c r="H44" s="26"/>
      <c r="I44" s="26"/>
      <c r="J44" s="327"/>
      <c r="K44" s="328"/>
      <c r="L44" s="331"/>
      <c r="M44" s="41"/>
      <c r="N44" s="228">
        <f t="shared" si="11"/>
        <v>0</v>
      </c>
      <c r="O44" s="32"/>
      <c r="P44" s="26"/>
      <c r="Q44" s="26"/>
      <c r="U44" s="22" t="s">
        <v>55</v>
      </c>
      <c r="V44" s="22" t="s">
        <v>55</v>
      </c>
    </row>
    <row r="45" spans="2:22" ht="15.75" x14ac:dyDescent="0.3">
      <c r="H45" s="26"/>
      <c r="I45" s="26"/>
      <c r="J45" s="329"/>
      <c r="K45" s="330"/>
      <c r="L45" s="330"/>
      <c r="M45" s="41"/>
      <c r="N45" s="228">
        <f t="shared" si="11"/>
        <v>0</v>
      </c>
      <c r="O45" s="32"/>
      <c r="P45" s="26"/>
      <c r="Q45" s="26"/>
      <c r="U45" s="22" t="s">
        <v>66</v>
      </c>
      <c r="V45" s="22" t="s">
        <v>67</v>
      </c>
    </row>
    <row r="46" spans="2:22" ht="14.45" customHeight="1" x14ac:dyDescent="0.3">
      <c r="H46" s="26"/>
      <c r="I46" s="26"/>
      <c r="J46" s="329"/>
      <c r="K46" s="330"/>
      <c r="L46" s="330"/>
      <c r="M46" s="41"/>
      <c r="N46" s="228">
        <f t="shared" si="11"/>
        <v>0</v>
      </c>
      <c r="O46" s="32"/>
      <c r="P46" s="26"/>
      <c r="Q46" s="26"/>
    </row>
    <row r="47" spans="2:22" ht="14.45" customHeight="1" x14ac:dyDescent="0.3">
      <c r="H47" s="26"/>
      <c r="I47" s="26"/>
      <c r="J47" s="329"/>
      <c r="K47" s="330"/>
      <c r="L47" s="330"/>
      <c r="M47" s="41"/>
      <c r="N47" s="228">
        <f t="shared" si="11"/>
        <v>0</v>
      </c>
      <c r="O47" s="32"/>
      <c r="P47" s="26"/>
      <c r="Q47" s="26"/>
      <c r="U47" s="30" t="s">
        <v>68</v>
      </c>
      <c r="V47" s="30" t="s">
        <v>69</v>
      </c>
    </row>
    <row r="48" spans="2:22" ht="14.45" customHeight="1" x14ac:dyDescent="0.3">
      <c r="H48" s="36"/>
      <c r="I48" s="26"/>
      <c r="J48" s="327"/>
      <c r="K48" s="328"/>
      <c r="L48" s="328"/>
      <c r="M48" s="41"/>
      <c r="N48" s="228">
        <f t="shared" si="11"/>
        <v>0</v>
      </c>
      <c r="O48" s="32"/>
      <c r="P48" s="26"/>
      <c r="Q48" s="26"/>
    </row>
    <row r="49" spans="1:25" ht="14.45" customHeight="1" x14ac:dyDescent="0.3">
      <c r="H49" s="36"/>
      <c r="I49" s="26"/>
      <c r="J49" s="327"/>
      <c r="K49" s="328"/>
      <c r="L49" s="328"/>
      <c r="M49" s="41"/>
      <c r="N49" s="228">
        <f t="shared" si="11"/>
        <v>0</v>
      </c>
      <c r="O49" s="32"/>
      <c r="P49" s="26"/>
      <c r="Q49" s="26"/>
    </row>
    <row r="50" spans="1:25" ht="14.45" customHeight="1" x14ac:dyDescent="0.3">
      <c r="H50" s="36"/>
      <c r="I50" s="26"/>
      <c r="J50" s="329"/>
      <c r="K50" s="330"/>
      <c r="L50" s="330"/>
      <c r="M50" s="41"/>
      <c r="N50" s="228">
        <f t="shared" si="11"/>
        <v>0</v>
      </c>
      <c r="O50" s="32"/>
      <c r="P50" s="26"/>
      <c r="Q50" s="26"/>
      <c r="U50" s="22" t="s">
        <v>70</v>
      </c>
      <c r="V50" s="22" t="s">
        <v>71</v>
      </c>
      <c r="Y50" s="32"/>
    </row>
    <row r="51" spans="1:25" ht="16.5" thickBot="1" x14ac:dyDescent="0.35">
      <c r="H51" s="36"/>
      <c r="I51" s="26"/>
      <c r="J51" s="336"/>
      <c r="K51" s="337"/>
      <c r="L51" s="337"/>
      <c r="M51" s="44"/>
      <c r="N51" s="233">
        <f t="shared" si="11"/>
        <v>0</v>
      </c>
      <c r="O51" s="32"/>
      <c r="P51" s="26"/>
      <c r="Q51" s="26"/>
      <c r="U51" s="22" t="s">
        <v>72</v>
      </c>
      <c r="V51" s="22" t="s">
        <v>73</v>
      </c>
      <c r="W51" s="8"/>
      <c r="X51" t="s">
        <v>55</v>
      </c>
    </row>
    <row r="52" spans="1:25" ht="20.45" customHeight="1" thickTop="1" thickBot="1" x14ac:dyDescent="0.3">
      <c r="H52" s="26"/>
      <c r="I52" s="26"/>
      <c r="J52" s="338" t="str">
        <f>IF($L$2="Svenska",U84,V84)</f>
        <v>Summa</v>
      </c>
      <c r="K52" s="339"/>
      <c r="L52" s="339"/>
      <c r="M52" s="234">
        <f>SUM(M36:M51)</f>
        <v>0</v>
      </c>
      <c r="N52" s="235">
        <f>SUM(N36:N51)</f>
        <v>0</v>
      </c>
      <c r="P52" s="149"/>
      <c r="Q52" s="26"/>
      <c r="U52" s="22" t="s">
        <v>74</v>
      </c>
      <c r="V52" s="22" t="s">
        <v>75</v>
      </c>
    </row>
    <row r="53" spans="1:25" x14ac:dyDescent="0.25">
      <c r="H53" s="26"/>
      <c r="I53" s="26"/>
      <c r="P53" s="26"/>
      <c r="Q53" s="26"/>
    </row>
    <row r="54" spans="1:25" ht="15" customHeight="1" thickBot="1" x14ac:dyDescent="0.3">
      <c r="B54" s="332"/>
      <c r="C54" s="332"/>
      <c r="D54" s="332"/>
      <c r="E54" s="26"/>
      <c r="F54" s="27"/>
      <c r="G54" s="236"/>
      <c r="P54" s="26"/>
      <c r="Q54" s="26"/>
      <c r="U54" s="22" t="s">
        <v>570</v>
      </c>
      <c r="V54" s="22" t="s">
        <v>571</v>
      </c>
    </row>
    <row r="55" spans="1:25" ht="28.5" customHeight="1" x14ac:dyDescent="0.35">
      <c r="B55" s="126" t="s">
        <v>71</v>
      </c>
      <c r="C55" s="59"/>
      <c r="D55" s="59"/>
      <c r="E55" s="59"/>
      <c r="F55" s="60"/>
      <c r="G55" s="60"/>
      <c r="H55" s="59"/>
      <c r="I55" s="59"/>
      <c r="J55" s="59"/>
      <c r="K55" s="59"/>
      <c r="L55" s="59"/>
      <c r="M55" s="59"/>
      <c r="N55" s="59"/>
      <c r="P55" s="26"/>
      <c r="Q55" s="26"/>
      <c r="U55" s="22" t="s">
        <v>76</v>
      </c>
      <c r="V55" s="22" t="s">
        <v>77</v>
      </c>
    </row>
    <row r="56" spans="1:25" ht="24" customHeight="1" x14ac:dyDescent="0.25">
      <c r="A56" s="26"/>
      <c r="B56" s="237" t="str">
        <f>IF($L$2="Svenska",$U$57,$V$57)</f>
        <v>Rapporteringsperiod:</v>
      </c>
      <c r="C56" s="218" t="s">
        <v>810</v>
      </c>
      <c r="D56" s="263">
        <v>44562</v>
      </c>
      <c r="E56" s="264"/>
      <c r="F56" s="238" t="str">
        <f>IF($L$2="Svenska",$U$126,$V$126)</f>
        <v>EURO-kurs</v>
      </c>
      <c r="G56" s="159">
        <v>0</v>
      </c>
      <c r="H56" s="35"/>
      <c r="I56" s="35"/>
      <c r="J56" s="220"/>
      <c r="K56" s="220"/>
      <c r="L56" s="220"/>
      <c r="M56" s="219"/>
      <c r="N56" s="219"/>
      <c r="O56" s="26"/>
      <c r="P56" s="26"/>
      <c r="Q56" s="26"/>
      <c r="U56" s="22" t="s">
        <v>78</v>
      </c>
      <c r="V56" s="22" t="s">
        <v>79</v>
      </c>
    </row>
    <row r="57" spans="1:25" s="4" customFormat="1" ht="18.95" customHeight="1" thickBot="1" x14ac:dyDescent="0.3">
      <c r="B57" s="218"/>
      <c r="C57" s="218" t="s">
        <v>811</v>
      </c>
      <c r="D57" s="263">
        <v>45107</v>
      </c>
      <c r="E57" s="264"/>
      <c r="F57" s="239"/>
      <c r="G57" s="240"/>
      <c r="H57" s="35"/>
      <c r="I57" s="35"/>
      <c r="J57" s="220"/>
      <c r="K57" s="220"/>
      <c r="L57" s="220"/>
      <c r="M57" s="219"/>
      <c r="N57" s="219"/>
      <c r="O57"/>
      <c r="P57" s="35"/>
      <c r="Q57" s="35"/>
      <c r="U57" s="23" t="s">
        <v>576</v>
      </c>
      <c r="V57" s="24" t="s">
        <v>567</v>
      </c>
    </row>
    <row r="58" spans="1:25" s="4" customFormat="1" ht="20.45" customHeight="1" thickBot="1" x14ac:dyDescent="0.35">
      <c r="B58" s="265" t="str">
        <f>IF($L$2="Svenska",$U$59,$V$59)</f>
        <v>Justeringar föregående rapporteringsperiod</v>
      </c>
      <c r="C58" s="266"/>
      <c r="D58" s="266"/>
      <c r="E58" s="267"/>
      <c r="F58" s="241" t="s">
        <v>17</v>
      </c>
      <c r="G58" s="242" t="s">
        <v>18</v>
      </c>
      <c r="H58" s="35"/>
      <c r="I58" s="25" t="str">
        <f>IF($L$2="Svenska",U47,V47)</f>
        <v>Anteckningar</v>
      </c>
      <c r="J58"/>
      <c r="K58"/>
      <c r="L58"/>
      <c r="M58"/>
      <c r="N58"/>
      <c r="O58"/>
      <c r="P58" s="35"/>
      <c r="Q58" s="35"/>
      <c r="U58" s="23"/>
      <c r="V58" s="24"/>
    </row>
    <row r="59" spans="1:25" s="4" customFormat="1" ht="18.600000000000001" customHeight="1" x14ac:dyDescent="0.3">
      <c r="B59" s="253" t="str">
        <f>IF($L$2="Svenska",$U$60,$V$60)</f>
        <v>Justering lönekostnader</v>
      </c>
      <c r="C59" s="254"/>
      <c r="D59" s="254"/>
      <c r="E59" s="255"/>
      <c r="F59" s="40">
        <v>0</v>
      </c>
      <c r="G59" s="243">
        <f>IFERROR(F59/$G$56,0)</f>
        <v>0</v>
      </c>
      <c r="H59" s="36"/>
      <c r="I59" s="270"/>
      <c r="J59" s="271"/>
      <c r="K59" s="271"/>
      <c r="L59" s="271"/>
      <c r="M59" s="271"/>
      <c r="N59" s="62">
        <v>0</v>
      </c>
      <c r="O59" s="32"/>
      <c r="P59" s="35"/>
      <c r="Q59" s="35"/>
      <c r="U59" s="23" t="s">
        <v>580</v>
      </c>
      <c r="V59" s="24" t="s">
        <v>566</v>
      </c>
    </row>
    <row r="60" spans="1:25" s="4" customFormat="1" ht="15.95" customHeight="1" x14ac:dyDescent="0.3">
      <c r="B60" s="253" t="str">
        <f>IF($L$2="Svenska",$U$61,$V$61)</f>
        <v>Justering kostnader för underleverantörer (subcontracting)</v>
      </c>
      <c r="C60" s="254"/>
      <c r="D60" s="254"/>
      <c r="E60" s="255"/>
      <c r="F60" s="40">
        <v>0</v>
      </c>
      <c r="G60" s="243">
        <f t="shared" ref="G60:G66" si="12">IFERROR(F60/$G$56,0)</f>
        <v>0</v>
      </c>
      <c r="H60" s="36"/>
      <c r="I60" s="272"/>
      <c r="J60" s="273"/>
      <c r="K60" s="273"/>
      <c r="L60" s="273"/>
      <c r="M60" s="273"/>
      <c r="N60" s="63">
        <v>0</v>
      </c>
      <c r="P60" s="35"/>
      <c r="Q60" s="35"/>
      <c r="U60" s="22" t="s">
        <v>39</v>
      </c>
      <c r="V60" s="22" t="s">
        <v>40</v>
      </c>
    </row>
    <row r="61" spans="1:25" s="4" customFormat="1" ht="15.95" customHeight="1" x14ac:dyDescent="0.25">
      <c r="B61" s="253" t="str">
        <f>IF($L$2="Svenska",$U$62,$V$62)</f>
        <v>Justering Projektets kostnader för resor och uppehälle</v>
      </c>
      <c r="C61" s="254"/>
      <c r="D61" s="254"/>
      <c r="E61" s="255"/>
      <c r="F61" s="40">
        <v>0</v>
      </c>
      <c r="G61" s="243">
        <f t="shared" si="12"/>
        <v>0</v>
      </c>
      <c r="H61" s="35"/>
      <c r="I61" s="274"/>
      <c r="J61" s="273"/>
      <c r="K61" s="273"/>
      <c r="L61" s="273"/>
      <c r="M61" s="273"/>
      <c r="N61" s="64">
        <v>0</v>
      </c>
      <c r="P61" s="35"/>
      <c r="Q61" s="35"/>
      <c r="U61" s="22" t="s">
        <v>41</v>
      </c>
      <c r="V61" s="22" t="s">
        <v>42</v>
      </c>
    </row>
    <row r="62" spans="1:25" s="4" customFormat="1" ht="15.95" customHeight="1" x14ac:dyDescent="0.25">
      <c r="B62" s="253" t="str">
        <f>IF($L$2="Svenska",$U$63,$V$63)</f>
        <v>Justering Projektets kostnader för utrustning</v>
      </c>
      <c r="C62" s="254"/>
      <c r="D62" s="254"/>
      <c r="E62" s="255"/>
      <c r="F62" s="40">
        <v>0</v>
      </c>
      <c r="G62" s="243">
        <f t="shared" si="12"/>
        <v>0</v>
      </c>
      <c r="H62" s="35"/>
      <c r="I62" s="274"/>
      <c r="J62" s="273"/>
      <c r="K62" s="273"/>
      <c r="L62" s="273"/>
      <c r="M62" s="273"/>
      <c r="N62" s="64">
        <v>0</v>
      </c>
      <c r="P62" s="35"/>
      <c r="Q62" s="35"/>
      <c r="U62" s="22" t="s">
        <v>43</v>
      </c>
      <c r="V62" s="22" t="s">
        <v>44</v>
      </c>
    </row>
    <row r="63" spans="1:25" s="4" customFormat="1" ht="15.95" customHeight="1" x14ac:dyDescent="0.25">
      <c r="B63" s="253" t="str">
        <f>IF($L$2="Svenska",$U$64,$V$64)</f>
        <v>Justering Projektets kostnader för andra varor, arbeten och tjänster</v>
      </c>
      <c r="C63" s="254"/>
      <c r="D63" s="254"/>
      <c r="E63" s="255"/>
      <c r="F63" s="40">
        <v>0</v>
      </c>
      <c r="G63" s="243">
        <f t="shared" si="12"/>
        <v>0</v>
      </c>
      <c r="H63" s="35"/>
      <c r="I63" s="274"/>
      <c r="J63" s="273"/>
      <c r="K63" s="273"/>
      <c r="L63" s="273"/>
      <c r="M63" s="273"/>
      <c r="N63" s="64">
        <v>0</v>
      </c>
      <c r="P63" s="35"/>
      <c r="Q63" s="35"/>
      <c r="U63" s="22" t="s">
        <v>45</v>
      </c>
      <c r="V63" s="22" t="s">
        <v>46</v>
      </c>
    </row>
    <row r="64" spans="1:25" s="4" customFormat="1" ht="15.75" x14ac:dyDescent="0.25">
      <c r="B64" s="253" t="str">
        <f>IF($L$2="Svenska",$U$65,$V$65)</f>
        <v>Justering Projektets kostnader för internfakturor</v>
      </c>
      <c r="C64" s="254"/>
      <c r="D64" s="254"/>
      <c r="E64" s="255"/>
      <c r="F64" s="40">
        <v>0</v>
      </c>
      <c r="G64" s="243">
        <f t="shared" si="12"/>
        <v>0</v>
      </c>
      <c r="H64" s="35"/>
      <c r="I64" s="274"/>
      <c r="J64" s="273"/>
      <c r="K64" s="273"/>
      <c r="L64" s="273"/>
      <c r="M64" s="273"/>
      <c r="N64" s="64">
        <v>0</v>
      </c>
      <c r="P64" s="35"/>
      <c r="Q64" s="35"/>
      <c r="U64" s="22" t="s">
        <v>47</v>
      </c>
      <c r="V64" s="22" t="s">
        <v>48</v>
      </c>
    </row>
    <row r="65" spans="1:23" s="4" customFormat="1" ht="15.95" customHeight="1" thickBot="1" x14ac:dyDescent="0.3">
      <c r="B65" s="253" t="str">
        <f>IF($L$2="Svenska",$U$67,$V$67)</f>
        <v>Justering Projektets kostnader för OH (indirekta kostnader)</v>
      </c>
      <c r="C65" s="254"/>
      <c r="D65" s="254"/>
      <c r="E65" s="255"/>
      <c r="F65" s="42">
        <v>0</v>
      </c>
      <c r="G65" s="243">
        <f t="shared" si="12"/>
        <v>0</v>
      </c>
      <c r="H65" s="35"/>
      <c r="I65" s="333" t="str">
        <f>IF($L$2="Svenska",U52,V52)</f>
        <v>Summa</v>
      </c>
      <c r="J65" s="334"/>
      <c r="K65" s="334"/>
      <c r="L65" s="335"/>
      <c r="M65" s="335"/>
      <c r="N65" s="244">
        <f>SUM(N59:N64)</f>
        <v>0</v>
      </c>
      <c r="P65" s="35"/>
      <c r="Q65" s="35"/>
      <c r="U65" s="22" t="s">
        <v>49</v>
      </c>
      <c r="V65" s="22" t="s">
        <v>50</v>
      </c>
    </row>
    <row r="66" spans="1:23" s="4" customFormat="1" ht="15.95" customHeight="1" thickBot="1" x14ac:dyDescent="0.3">
      <c r="B66" s="253">
        <f>IF($L$2="Svenska",$U$68,$V$68)</f>
        <v>0</v>
      </c>
      <c r="C66" s="254"/>
      <c r="D66" s="254"/>
      <c r="E66" s="255"/>
      <c r="F66" s="43">
        <v>0</v>
      </c>
      <c r="G66" s="243">
        <f t="shared" si="12"/>
        <v>0</v>
      </c>
      <c r="H66" s="35"/>
      <c r="I66" s="35"/>
      <c r="J66" s="256"/>
      <c r="K66" s="257"/>
      <c r="L66" s="257"/>
      <c r="M66" s="236"/>
      <c r="N66" s="61"/>
      <c r="P66" s="35"/>
      <c r="Q66" s="35"/>
      <c r="U66" s="22" t="s">
        <v>51</v>
      </c>
      <c r="V66" s="22" t="s">
        <v>52</v>
      </c>
    </row>
    <row r="67" spans="1:23" s="4" customFormat="1" ht="15.95" customHeight="1" thickTop="1" thickBot="1" x14ac:dyDescent="0.3">
      <c r="B67" s="258" t="str">
        <f>IF($L$2="Svenska",$U$69,$V$69)</f>
        <v>Summa justeringar för rapportperioden</v>
      </c>
      <c r="C67" s="259"/>
      <c r="D67" s="259"/>
      <c r="E67" s="260"/>
      <c r="F67" s="245">
        <f>SUM(F59:F66)</f>
        <v>0</v>
      </c>
      <c r="G67" s="246">
        <f>SUM(G59:G66)</f>
        <v>0</v>
      </c>
      <c r="H67" s="35"/>
      <c r="I67" s="35"/>
      <c r="J67" s="256"/>
      <c r="K67" s="256"/>
      <c r="L67" s="256"/>
      <c r="M67" s="236"/>
      <c r="N67" s="61"/>
      <c r="P67" s="35"/>
      <c r="Q67" s="35"/>
      <c r="U67" s="22" t="s">
        <v>53</v>
      </c>
      <c r="V67" s="22" t="s">
        <v>54</v>
      </c>
    </row>
    <row r="68" spans="1:23" s="4" customFormat="1" ht="16.5" thickBot="1" x14ac:dyDescent="0.3">
      <c r="B68" s="65"/>
      <c r="C68" s="65"/>
      <c r="D68" s="65"/>
      <c r="E68" s="65"/>
      <c r="F68" s="66"/>
      <c r="G68" s="66"/>
      <c r="H68" s="35"/>
      <c r="I68" s="35"/>
      <c r="J68" s="67"/>
      <c r="K68" s="67"/>
      <c r="L68" s="67"/>
      <c r="M68" s="66"/>
      <c r="N68" s="66"/>
      <c r="P68" s="35"/>
      <c r="Q68" s="35"/>
      <c r="U68" s="23"/>
      <c r="V68" s="24"/>
    </row>
    <row r="69" spans="1:23" s="4" customFormat="1" ht="20.100000000000001" customHeight="1" x14ac:dyDescent="0.3">
      <c r="B69" s="58"/>
      <c r="C69" s="59"/>
      <c r="D69" s="59"/>
      <c r="E69" s="59"/>
      <c r="F69" s="60"/>
      <c r="G69" s="60"/>
      <c r="H69" s="59"/>
      <c r="I69" s="59"/>
      <c r="J69" s="59"/>
      <c r="K69" s="59"/>
      <c r="L69" s="59"/>
      <c r="M69" s="59"/>
      <c r="N69" s="59"/>
      <c r="O69" s="32"/>
      <c r="P69" s="35"/>
      <c r="Q69" s="35"/>
      <c r="U69" s="23" t="s">
        <v>569</v>
      </c>
      <c r="V69" s="24" t="s">
        <v>568</v>
      </c>
    </row>
    <row r="70" spans="1:23" s="35" customFormat="1" ht="15.95" customHeight="1" x14ac:dyDescent="0.3">
      <c r="B70" s="237" t="str">
        <f>IF($L$2="Svenska",$U$57,$V$57)</f>
        <v>Rapporteringsperiod:</v>
      </c>
      <c r="C70" s="218" t="s">
        <v>810</v>
      </c>
      <c r="D70" s="268">
        <v>44562</v>
      </c>
      <c r="E70" s="269"/>
      <c r="F70" s="238" t="str">
        <f>IF($L$2="Svenska",$U$126,$V$126)</f>
        <v>EURO-kurs</v>
      </c>
      <c r="G70" s="247">
        <v>0</v>
      </c>
      <c r="J70" s="220"/>
      <c r="K70" s="220"/>
      <c r="L70" s="220"/>
      <c r="M70" s="219"/>
      <c r="N70" s="219"/>
      <c r="O70" s="36"/>
      <c r="U70" s="68"/>
      <c r="V70" s="127"/>
    </row>
    <row r="71" spans="1:23" s="26" customFormat="1" ht="15" customHeight="1" thickBot="1" x14ac:dyDescent="0.3">
      <c r="B71" s="218"/>
      <c r="C71" s="218" t="s">
        <v>811</v>
      </c>
      <c r="D71" s="268">
        <v>45107</v>
      </c>
      <c r="E71" s="269"/>
      <c r="F71" s="239"/>
      <c r="G71" s="240"/>
      <c r="H71" s="35"/>
      <c r="I71" s="35"/>
      <c r="J71" s="220"/>
      <c r="K71" s="220"/>
      <c r="L71" s="220"/>
      <c r="M71" s="219"/>
      <c r="N71" s="219"/>
      <c r="U71" s="69" t="s">
        <v>80</v>
      </c>
      <c r="V71" s="69" t="s">
        <v>81</v>
      </c>
    </row>
    <row r="72" spans="1:23" s="26" customFormat="1" ht="15" customHeight="1" thickBot="1" x14ac:dyDescent="0.35">
      <c r="B72" s="265" t="str">
        <f>IF($L$2="Svenska",$U$59,$V$59)</f>
        <v>Justeringar föregående rapporteringsperiod</v>
      </c>
      <c r="C72" s="266"/>
      <c r="D72" s="266"/>
      <c r="E72" s="267"/>
      <c r="F72" s="241" t="s">
        <v>17</v>
      </c>
      <c r="G72" s="242" t="s">
        <v>18</v>
      </c>
      <c r="H72" s="35"/>
      <c r="I72" s="25" t="str">
        <f>IF($L$2="Svenska",U47,V47)</f>
        <v>Anteckningar</v>
      </c>
      <c r="J72"/>
      <c r="K72"/>
      <c r="L72"/>
      <c r="M72"/>
      <c r="N72"/>
      <c r="U72" s="69" t="s">
        <v>82</v>
      </c>
      <c r="V72" s="69" t="s">
        <v>83</v>
      </c>
    </row>
    <row r="73" spans="1:23" s="26" customFormat="1" ht="15" customHeight="1" x14ac:dyDescent="0.3">
      <c r="A73" s="35"/>
      <c r="B73" s="253" t="str">
        <f>IF($L$2="Svenska",$U$60,$V$60)</f>
        <v>Justering lönekostnader</v>
      </c>
      <c r="C73" s="254"/>
      <c r="D73" s="254"/>
      <c r="E73" s="255"/>
      <c r="F73" s="40">
        <v>0</v>
      </c>
      <c r="G73" s="243">
        <f>IFERROR(F73/$G$56,0)</f>
        <v>0</v>
      </c>
      <c r="H73" s="36"/>
      <c r="I73" s="270"/>
      <c r="J73" s="271"/>
      <c r="K73" s="271"/>
      <c r="L73" s="271"/>
      <c r="M73" s="271"/>
      <c r="N73" s="62">
        <v>0</v>
      </c>
      <c r="U73" s="69" t="s">
        <v>84</v>
      </c>
      <c r="V73" s="69" t="s">
        <v>85</v>
      </c>
    </row>
    <row r="74" spans="1:23" s="26" customFormat="1" ht="15" customHeight="1" x14ac:dyDescent="0.3">
      <c r="A74" s="35"/>
      <c r="B74" s="253" t="str">
        <f>IF($L$2="Svenska",$U$61,$V$61)</f>
        <v>Justering kostnader för underleverantörer (subcontracting)</v>
      </c>
      <c r="C74" s="254"/>
      <c r="D74" s="254"/>
      <c r="E74" s="255"/>
      <c r="F74" s="40">
        <v>0</v>
      </c>
      <c r="G74" s="243">
        <f t="shared" ref="G74:G80" si="13">IFERROR(F74/$G$56,0)</f>
        <v>0</v>
      </c>
      <c r="H74" s="36"/>
      <c r="I74" s="272"/>
      <c r="J74" s="273"/>
      <c r="K74" s="273"/>
      <c r="L74" s="273"/>
      <c r="M74" s="273"/>
      <c r="N74" s="63">
        <v>0</v>
      </c>
      <c r="U74" s="69" t="s">
        <v>86</v>
      </c>
      <c r="V74" s="69" t="s">
        <v>87</v>
      </c>
    </row>
    <row r="75" spans="1:23" s="26" customFormat="1" ht="15" customHeight="1" x14ac:dyDescent="0.25">
      <c r="A75" s="35"/>
      <c r="B75" s="253" t="str">
        <f>IF($L$2="Svenska",$U$62,$V$62)</f>
        <v>Justering Projektets kostnader för resor och uppehälle</v>
      </c>
      <c r="C75" s="254"/>
      <c r="D75" s="254"/>
      <c r="E75" s="255"/>
      <c r="F75" s="40">
        <v>0</v>
      </c>
      <c r="G75" s="243">
        <f t="shared" si="13"/>
        <v>0</v>
      </c>
      <c r="H75" s="35"/>
      <c r="I75" s="274"/>
      <c r="J75" s="273"/>
      <c r="K75" s="273"/>
      <c r="L75" s="273"/>
      <c r="M75" s="273"/>
      <c r="N75" s="64">
        <v>0</v>
      </c>
      <c r="U75" s="69" t="s">
        <v>88</v>
      </c>
      <c r="V75" s="69" t="s">
        <v>89</v>
      </c>
    </row>
    <row r="76" spans="1:23" s="26" customFormat="1" ht="15" customHeight="1" x14ac:dyDescent="0.25">
      <c r="A76" s="35"/>
      <c r="B76" s="253" t="str">
        <f>IF($L$2="Svenska",$U$63,$V$63)</f>
        <v>Justering Projektets kostnader för utrustning</v>
      </c>
      <c r="C76" s="254"/>
      <c r="D76" s="254"/>
      <c r="E76" s="255"/>
      <c r="F76" s="40">
        <v>0</v>
      </c>
      <c r="G76" s="243">
        <f t="shared" si="13"/>
        <v>0</v>
      </c>
      <c r="H76" s="35"/>
      <c r="I76" s="274"/>
      <c r="J76" s="273"/>
      <c r="K76" s="273"/>
      <c r="L76" s="273"/>
      <c r="M76" s="273"/>
      <c r="N76" s="64">
        <v>0</v>
      </c>
      <c r="U76" s="69" t="s">
        <v>90</v>
      </c>
      <c r="V76" s="69" t="s">
        <v>91</v>
      </c>
    </row>
    <row r="77" spans="1:23" s="26" customFormat="1" ht="15" customHeight="1" x14ac:dyDescent="0.25">
      <c r="A77" s="35"/>
      <c r="B77" s="253" t="str">
        <f>IF($L$2="Svenska",$U$64,$V$64)</f>
        <v>Justering Projektets kostnader för andra varor, arbeten och tjänster</v>
      </c>
      <c r="C77" s="254"/>
      <c r="D77" s="254"/>
      <c r="E77" s="255"/>
      <c r="F77" s="40">
        <v>0</v>
      </c>
      <c r="G77" s="243">
        <f t="shared" si="13"/>
        <v>0</v>
      </c>
      <c r="H77" s="35"/>
      <c r="I77" s="274"/>
      <c r="J77" s="273"/>
      <c r="K77" s="273"/>
      <c r="L77" s="273"/>
      <c r="M77" s="273"/>
      <c r="N77" s="64">
        <v>0</v>
      </c>
      <c r="U77" s="69" t="s">
        <v>92</v>
      </c>
      <c r="V77" s="69" t="s">
        <v>93</v>
      </c>
      <c r="W77" s="70"/>
    </row>
    <row r="78" spans="1:23" s="26" customFormat="1" ht="15" customHeight="1" x14ac:dyDescent="0.25">
      <c r="A78" s="35"/>
      <c r="B78" s="253" t="str">
        <f>IF($L$2="Svenska",$U$65,$V$65)</f>
        <v>Justering Projektets kostnader för internfakturor</v>
      </c>
      <c r="C78" s="254"/>
      <c r="D78" s="254"/>
      <c r="E78" s="255"/>
      <c r="F78" s="40">
        <v>0</v>
      </c>
      <c r="G78" s="243">
        <f t="shared" si="13"/>
        <v>0</v>
      </c>
      <c r="H78" s="35"/>
      <c r="I78" s="274"/>
      <c r="J78" s="273"/>
      <c r="K78" s="273"/>
      <c r="L78" s="273"/>
      <c r="M78" s="273"/>
      <c r="N78" s="64">
        <v>0</v>
      </c>
      <c r="U78" s="69" t="s">
        <v>55</v>
      </c>
      <c r="V78" s="69" t="s">
        <v>55</v>
      </c>
    </row>
    <row r="79" spans="1:23" s="26" customFormat="1" ht="15" customHeight="1" thickBot="1" x14ac:dyDescent="0.3">
      <c r="A79" s="35"/>
      <c r="B79" s="253" t="str">
        <f>IF($L$2="Svenska",$U$67,$V$67)</f>
        <v>Justering Projektets kostnader för OH (indirekta kostnader)</v>
      </c>
      <c r="C79" s="254"/>
      <c r="D79" s="254"/>
      <c r="E79" s="255"/>
      <c r="F79" s="42">
        <v>0</v>
      </c>
      <c r="G79" s="243">
        <f t="shared" si="13"/>
        <v>0</v>
      </c>
      <c r="H79" s="35"/>
      <c r="I79" s="333" t="str">
        <f>IF($L$2="Svenska",U52,V52)</f>
        <v>Summa</v>
      </c>
      <c r="J79" s="334"/>
      <c r="K79" s="334"/>
      <c r="L79" s="335"/>
      <c r="M79" s="335"/>
      <c r="N79" s="244">
        <f>SUM(N73:N78)</f>
        <v>0</v>
      </c>
      <c r="U79" s="69" t="s">
        <v>94</v>
      </c>
      <c r="V79" s="69" t="s">
        <v>95</v>
      </c>
    </row>
    <row r="80" spans="1:23" s="26" customFormat="1" ht="15" customHeight="1" thickBot="1" x14ac:dyDescent="0.3">
      <c r="A80" s="35"/>
      <c r="B80" s="253">
        <f>IF($L$2="Svenska",$U$68,$V$68)</f>
        <v>0</v>
      </c>
      <c r="C80" s="254"/>
      <c r="D80" s="254"/>
      <c r="E80" s="255"/>
      <c r="F80" s="43">
        <v>0</v>
      </c>
      <c r="G80" s="243">
        <f t="shared" si="13"/>
        <v>0</v>
      </c>
      <c r="H80" s="35"/>
      <c r="I80" s="35"/>
      <c r="J80" s="256"/>
      <c r="K80" s="257"/>
      <c r="L80" s="257"/>
      <c r="M80" s="236"/>
      <c r="N80" s="61"/>
      <c r="U80" s="69"/>
      <c r="V80" s="69"/>
    </row>
    <row r="81" spans="1:22" s="26" customFormat="1" ht="15" customHeight="1" thickTop="1" thickBot="1" x14ac:dyDescent="0.3">
      <c r="A81" s="35"/>
      <c r="B81" s="258" t="str">
        <f>IF($L$2="Svenska",$U$69,$V$69)</f>
        <v>Summa justeringar för rapportperioden</v>
      </c>
      <c r="C81" s="259"/>
      <c r="D81" s="259"/>
      <c r="E81" s="260"/>
      <c r="F81" s="245">
        <f>SUM(F73:F80)</f>
        <v>0</v>
      </c>
      <c r="G81" s="246">
        <f>SUM(G73:G80)</f>
        <v>0</v>
      </c>
      <c r="H81" s="35"/>
      <c r="I81" s="35"/>
      <c r="J81" s="256"/>
      <c r="K81" s="257"/>
      <c r="L81" s="257"/>
      <c r="M81" s="236"/>
      <c r="N81" s="61"/>
      <c r="U81" s="69"/>
      <c r="V81" s="69"/>
    </row>
    <row r="82" spans="1:22" s="26" customFormat="1" ht="15" customHeight="1" thickBot="1" x14ac:dyDescent="0.3">
      <c r="A82" s="35"/>
      <c r="B82" s="65"/>
      <c r="C82" s="65"/>
      <c r="D82" s="65"/>
      <c r="E82" s="65"/>
      <c r="F82" s="66"/>
      <c r="G82" s="66"/>
      <c r="H82" s="35"/>
      <c r="I82" s="35"/>
      <c r="J82" s="67"/>
      <c r="K82" s="67"/>
      <c r="L82" s="67"/>
      <c r="M82" s="66"/>
      <c r="N82" s="66"/>
      <c r="U82" s="69" t="s">
        <v>96</v>
      </c>
      <c r="V82" s="69" t="s">
        <v>97</v>
      </c>
    </row>
    <row r="83" spans="1:22" s="26" customFormat="1" ht="15" customHeight="1" x14ac:dyDescent="0.3">
      <c r="A83" s="35"/>
      <c r="B83" s="58"/>
      <c r="C83" s="59"/>
      <c r="D83" s="59"/>
      <c r="E83" s="59"/>
      <c r="F83" s="60"/>
      <c r="G83" s="60"/>
      <c r="H83" s="59"/>
      <c r="I83" s="59"/>
      <c r="J83" s="59"/>
      <c r="K83" s="59"/>
      <c r="L83" s="59"/>
      <c r="M83" s="59"/>
      <c r="N83" s="59"/>
      <c r="U83" s="69" t="s">
        <v>98</v>
      </c>
      <c r="V83" s="69" t="s">
        <v>99</v>
      </c>
    </row>
    <row r="84" spans="1:22" s="26" customFormat="1" ht="15" customHeight="1" x14ac:dyDescent="0.25">
      <c r="A84" s="35"/>
      <c r="B84" s="237" t="str">
        <f>IF($L$2="Svenska",$U$57,$V$57)</f>
        <v>Rapporteringsperiod:</v>
      </c>
      <c r="C84" s="218" t="s">
        <v>810</v>
      </c>
      <c r="D84" s="268">
        <v>44562</v>
      </c>
      <c r="E84" s="269"/>
      <c r="F84" s="238" t="str">
        <f>IF($L$2="Svenska",$U$126,$V$126)</f>
        <v>EURO-kurs</v>
      </c>
      <c r="G84" s="247">
        <v>0</v>
      </c>
      <c r="H84" s="35"/>
      <c r="I84" s="35"/>
      <c r="J84" s="220"/>
      <c r="K84" s="220"/>
      <c r="L84" s="220"/>
      <c r="M84" s="219"/>
      <c r="N84" s="219"/>
      <c r="U84" s="69" t="s">
        <v>74</v>
      </c>
      <c r="V84" s="69" t="s">
        <v>75</v>
      </c>
    </row>
    <row r="85" spans="1:22" s="26" customFormat="1" ht="15" customHeight="1" thickBot="1" x14ac:dyDescent="0.3">
      <c r="A85" s="35"/>
      <c r="B85" s="218"/>
      <c r="C85" s="218" t="s">
        <v>811</v>
      </c>
      <c r="D85" s="268">
        <v>45107</v>
      </c>
      <c r="E85" s="269"/>
      <c r="F85" s="239"/>
      <c r="G85" s="240"/>
      <c r="H85" s="35"/>
      <c r="I85" s="35"/>
      <c r="J85" s="220"/>
      <c r="K85" s="220"/>
      <c r="L85" s="220"/>
      <c r="M85" s="219"/>
      <c r="N85" s="219"/>
      <c r="U85" s="69"/>
      <c r="V85" s="69"/>
    </row>
    <row r="86" spans="1:22" s="26" customFormat="1" ht="15" customHeight="1" thickBot="1" x14ac:dyDescent="0.35">
      <c r="B86" s="265" t="str">
        <f>IF($L$2="Svenska",$U$59,$V$59)</f>
        <v>Justeringar föregående rapporteringsperiod</v>
      </c>
      <c r="C86" s="266"/>
      <c r="D86" s="266"/>
      <c r="E86" s="267"/>
      <c r="F86" s="241" t="s">
        <v>17</v>
      </c>
      <c r="G86" s="242" t="s">
        <v>18</v>
      </c>
      <c r="H86" s="35"/>
      <c r="I86" s="25" t="str">
        <f>IF($L$2="Svenska",U47,V47)</f>
        <v>Anteckningar</v>
      </c>
      <c r="J86"/>
      <c r="K86"/>
      <c r="L86"/>
      <c r="M86"/>
      <c r="N86"/>
      <c r="U86" s="69" t="s">
        <v>100</v>
      </c>
      <c r="V86" s="69" t="s">
        <v>101</v>
      </c>
    </row>
    <row r="87" spans="1:22" s="26" customFormat="1" ht="15" customHeight="1" x14ac:dyDescent="0.3">
      <c r="A87" s="35"/>
      <c r="B87" s="253" t="str">
        <f>IF($L$2="Svenska",$U$60,$V$60)</f>
        <v>Justering lönekostnader</v>
      </c>
      <c r="C87" s="254"/>
      <c r="D87" s="254"/>
      <c r="E87" s="255"/>
      <c r="F87" s="40">
        <v>0</v>
      </c>
      <c r="G87" s="243">
        <f>IFERROR(F87/$G$56,0)</f>
        <v>0</v>
      </c>
      <c r="H87" s="36"/>
      <c r="I87" s="270"/>
      <c r="J87" s="271"/>
      <c r="K87" s="271"/>
      <c r="L87" s="271"/>
      <c r="M87" s="271"/>
      <c r="N87" s="62">
        <v>0</v>
      </c>
      <c r="U87" s="69"/>
      <c r="V87" s="69"/>
    </row>
    <row r="88" spans="1:22" s="26" customFormat="1" ht="15" customHeight="1" x14ac:dyDescent="0.3">
      <c r="A88" s="35"/>
      <c r="B88" s="253" t="str">
        <f>IF($L$2="Svenska",$U$61,$V$61)</f>
        <v>Justering kostnader för underleverantörer (subcontracting)</v>
      </c>
      <c r="C88" s="254"/>
      <c r="D88" s="254"/>
      <c r="E88" s="255"/>
      <c r="F88" s="40">
        <v>0</v>
      </c>
      <c r="G88" s="243">
        <f t="shared" ref="G88:G94" si="14">IFERROR(F88/$G$56,0)</f>
        <v>0</v>
      </c>
      <c r="H88" s="36"/>
      <c r="I88" s="272"/>
      <c r="J88" s="273"/>
      <c r="K88" s="273"/>
      <c r="L88" s="273"/>
      <c r="M88" s="273"/>
      <c r="N88" s="63">
        <v>0</v>
      </c>
      <c r="U88" s="69" t="s">
        <v>608</v>
      </c>
      <c r="V88" s="69" t="s">
        <v>170</v>
      </c>
    </row>
    <row r="89" spans="1:22" s="26" customFormat="1" ht="15" customHeight="1" x14ac:dyDescent="0.25">
      <c r="A89" s="35"/>
      <c r="B89" s="253" t="str">
        <f>IF($L$2="Svenska",$U$62,$V$62)</f>
        <v>Justering Projektets kostnader för resor och uppehälle</v>
      </c>
      <c r="C89" s="254"/>
      <c r="D89" s="254"/>
      <c r="E89" s="255"/>
      <c r="F89" s="40">
        <v>0</v>
      </c>
      <c r="G89" s="243">
        <f t="shared" si="14"/>
        <v>0</v>
      </c>
      <c r="H89" s="35"/>
      <c r="I89" s="274"/>
      <c r="J89" s="273"/>
      <c r="K89" s="273"/>
      <c r="L89" s="273"/>
      <c r="M89" s="273"/>
      <c r="N89" s="64">
        <v>0</v>
      </c>
      <c r="U89" s="69" t="s">
        <v>616</v>
      </c>
      <c r="V89" s="69" t="s">
        <v>617</v>
      </c>
    </row>
    <row r="90" spans="1:22" s="26" customFormat="1" ht="15" customHeight="1" x14ac:dyDescent="0.25">
      <c r="A90" s="35"/>
      <c r="B90" s="253" t="str">
        <f>IF($L$2="Svenska",$U$63,$V$63)</f>
        <v>Justering Projektets kostnader för utrustning</v>
      </c>
      <c r="C90" s="254"/>
      <c r="D90" s="254"/>
      <c r="E90" s="255"/>
      <c r="F90" s="40">
        <v>0</v>
      </c>
      <c r="G90" s="243">
        <f t="shared" si="14"/>
        <v>0</v>
      </c>
      <c r="H90" s="35"/>
      <c r="I90" s="274"/>
      <c r="J90" s="273"/>
      <c r="K90" s="273"/>
      <c r="L90" s="273"/>
      <c r="M90" s="273"/>
      <c r="N90" s="64">
        <v>0</v>
      </c>
      <c r="U90" s="69" t="s">
        <v>102</v>
      </c>
      <c r="V90" s="69" t="s">
        <v>103</v>
      </c>
    </row>
    <row r="91" spans="1:22" s="26" customFormat="1" ht="15" customHeight="1" x14ac:dyDescent="0.25">
      <c r="A91" s="35"/>
      <c r="B91" s="253" t="str">
        <f>IF($L$2="Svenska",$U$64,$V$64)</f>
        <v>Justering Projektets kostnader för andra varor, arbeten och tjänster</v>
      </c>
      <c r="C91" s="254"/>
      <c r="D91" s="254"/>
      <c r="E91" s="255"/>
      <c r="F91" s="40">
        <v>0</v>
      </c>
      <c r="G91" s="243">
        <f t="shared" si="14"/>
        <v>0</v>
      </c>
      <c r="H91" s="35"/>
      <c r="I91" s="274"/>
      <c r="J91" s="273"/>
      <c r="K91" s="273"/>
      <c r="L91" s="273"/>
      <c r="M91" s="273"/>
      <c r="N91" s="64">
        <v>0</v>
      </c>
      <c r="U91" s="69" t="s">
        <v>104</v>
      </c>
      <c r="V91" s="69" t="s">
        <v>105</v>
      </c>
    </row>
    <row r="92" spans="1:22" s="26" customFormat="1" ht="15" customHeight="1" x14ac:dyDescent="0.25">
      <c r="A92" s="35"/>
      <c r="B92" s="253" t="str">
        <f>IF($L$2="Svenska",$U$65,$V$65)</f>
        <v>Justering Projektets kostnader för internfakturor</v>
      </c>
      <c r="C92" s="254"/>
      <c r="D92" s="254"/>
      <c r="E92" s="255"/>
      <c r="F92" s="40">
        <v>0</v>
      </c>
      <c r="G92" s="243">
        <f t="shared" si="14"/>
        <v>0</v>
      </c>
      <c r="H92" s="35"/>
      <c r="I92" s="274"/>
      <c r="J92" s="273"/>
      <c r="K92" s="273"/>
      <c r="L92" s="273"/>
      <c r="M92" s="273"/>
      <c r="N92" s="64">
        <v>0</v>
      </c>
      <c r="U92" s="69" t="s">
        <v>106</v>
      </c>
      <c r="V92" s="69" t="s">
        <v>107</v>
      </c>
    </row>
    <row r="93" spans="1:22" s="26" customFormat="1" ht="15" customHeight="1" thickBot="1" x14ac:dyDescent="0.3">
      <c r="A93" s="35"/>
      <c r="B93" s="253" t="str">
        <f>IF($L$2="Svenska",$U$67,$V$67)</f>
        <v>Justering Projektets kostnader för OH (indirekta kostnader)</v>
      </c>
      <c r="C93" s="254"/>
      <c r="D93" s="254"/>
      <c r="E93" s="255"/>
      <c r="F93" s="42">
        <v>0</v>
      </c>
      <c r="G93" s="243">
        <f t="shared" si="14"/>
        <v>0</v>
      </c>
      <c r="H93" s="35"/>
      <c r="I93" s="333" t="str">
        <f>IF($L$2="Svenska",U52,V52)</f>
        <v>Summa</v>
      </c>
      <c r="J93" s="334"/>
      <c r="K93" s="334"/>
      <c r="L93" s="335"/>
      <c r="M93" s="335"/>
      <c r="N93" s="244">
        <f>SUM(N87:N92)</f>
        <v>0</v>
      </c>
      <c r="U93" s="69" t="s">
        <v>108</v>
      </c>
      <c r="V93" s="69" t="s">
        <v>109</v>
      </c>
    </row>
    <row r="94" spans="1:22" s="26" customFormat="1" ht="15" customHeight="1" thickBot="1" x14ac:dyDescent="0.3">
      <c r="A94" s="35"/>
      <c r="B94" s="253">
        <f>IF($L$2="Svenska",$U$68,$V$68)</f>
        <v>0</v>
      </c>
      <c r="C94" s="254"/>
      <c r="D94" s="254"/>
      <c r="E94" s="255"/>
      <c r="F94" s="43">
        <v>0</v>
      </c>
      <c r="G94" s="243">
        <f t="shared" si="14"/>
        <v>0</v>
      </c>
      <c r="H94" s="35"/>
      <c r="I94" s="35"/>
      <c r="J94" s="256"/>
      <c r="K94" s="257"/>
      <c r="L94" s="257"/>
      <c r="M94" s="236"/>
      <c r="N94" s="61"/>
      <c r="U94" s="69" t="s">
        <v>110</v>
      </c>
      <c r="V94" s="69" t="s">
        <v>111</v>
      </c>
    </row>
    <row r="95" spans="1:22" s="26" customFormat="1" ht="15" customHeight="1" thickTop="1" thickBot="1" x14ac:dyDescent="0.3">
      <c r="A95" s="35"/>
      <c r="B95" s="258" t="str">
        <f>IF($L$2="Svenska",$U$69,$V$69)</f>
        <v>Summa justeringar för rapportperioden</v>
      </c>
      <c r="C95" s="259"/>
      <c r="D95" s="259"/>
      <c r="E95" s="260"/>
      <c r="F95" s="245">
        <f>SUM(F87:F94)</f>
        <v>0</v>
      </c>
      <c r="G95" s="246">
        <f>SUM(G87:G94)</f>
        <v>0</v>
      </c>
      <c r="H95" s="35"/>
      <c r="I95" s="35"/>
      <c r="J95" s="256"/>
      <c r="K95" s="257"/>
      <c r="L95" s="257"/>
      <c r="M95" s="236"/>
      <c r="N95" s="61"/>
      <c r="U95" s="69" t="s">
        <v>613</v>
      </c>
      <c r="V95" s="69" t="s">
        <v>614</v>
      </c>
    </row>
    <row r="96" spans="1:22" s="26" customFormat="1" ht="15" customHeight="1" thickBot="1" x14ac:dyDescent="0.35">
      <c r="A96" s="35"/>
      <c r="B96" s="58"/>
      <c r="C96" s="59"/>
      <c r="D96" s="59"/>
      <c r="E96" s="59"/>
      <c r="F96" s="60"/>
      <c r="G96" s="60"/>
      <c r="U96" s="69"/>
      <c r="V96" s="69"/>
    </row>
    <row r="97" spans="1:23" s="26" customFormat="1" ht="18.95" customHeight="1" x14ac:dyDescent="0.3">
      <c r="A97" s="35"/>
      <c r="B97" s="58"/>
      <c r="C97" s="59"/>
      <c r="D97" s="59"/>
      <c r="E97" s="59"/>
      <c r="F97" s="60"/>
      <c r="G97" s="60"/>
      <c r="H97" s="59"/>
      <c r="I97" s="59"/>
      <c r="J97" s="59"/>
      <c r="K97" s="59"/>
      <c r="L97" s="59"/>
      <c r="M97" s="59"/>
      <c r="N97" s="59"/>
      <c r="U97" s="71" t="s">
        <v>112</v>
      </c>
      <c r="V97" s="69" t="s">
        <v>113</v>
      </c>
    </row>
    <row r="98" spans="1:23" s="26" customFormat="1" ht="15" customHeight="1" x14ac:dyDescent="0.25">
      <c r="A98" s="35"/>
      <c r="B98" s="237" t="str">
        <f>IF($L$2="Svenska",$U$57,$V$57)</f>
        <v>Rapporteringsperiod:</v>
      </c>
      <c r="C98" s="218" t="s">
        <v>810</v>
      </c>
      <c r="D98" s="268">
        <v>44562</v>
      </c>
      <c r="E98" s="269"/>
      <c r="F98" s="238" t="str">
        <f>IF($L$2="Svenska",$U$126,$V$126)</f>
        <v>EURO-kurs</v>
      </c>
      <c r="G98" s="247">
        <v>0</v>
      </c>
      <c r="H98" s="35"/>
      <c r="I98" s="35"/>
      <c r="J98" s="220"/>
      <c r="K98" s="220"/>
      <c r="L98" s="220"/>
      <c r="M98" s="219"/>
      <c r="N98" s="219"/>
      <c r="U98" s="69" t="s">
        <v>114</v>
      </c>
      <c r="V98" s="69" t="s">
        <v>115</v>
      </c>
    </row>
    <row r="99" spans="1:23" s="26" customFormat="1" ht="15" customHeight="1" thickBot="1" x14ac:dyDescent="0.3">
      <c r="A99" s="35"/>
      <c r="B99" s="218"/>
      <c r="C99" s="218" t="s">
        <v>811</v>
      </c>
      <c r="D99" s="268">
        <v>45107</v>
      </c>
      <c r="E99" s="269"/>
      <c r="F99" s="239"/>
      <c r="G99" s="240"/>
      <c r="H99" s="35"/>
      <c r="I99" s="35"/>
      <c r="J99" s="220"/>
      <c r="K99" s="220"/>
      <c r="L99" s="220"/>
      <c r="M99" s="219"/>
      <c r="N99" s="219"/>
      <c r="U99" s="69"/>
      <c r="V99" s="69"/>
    </row>
    <row r="100" spans="1:23" s="26" customFormat="1" ht="15" customHeight="1" thickBot="1" x14ac:dyDescent="0.35">
      <c r="B100" s="265" t="str">
        <f>IF($L$2="Svenska",$U$59,$V$59)</f>
        <v>Justeringar föregående rapporteringsperiod</v>
      </c>
      <c r="C100" s="266"/>
      <c r="D100" s="266"/>
      <c r="E100" s="267"/>
      <c r="F100" s="241" t="s">
        <v>17</v>
      </c>
      <c r="G100" s="242" t="s">
        <v>18</v>
      </c>
      <c r="H100" s="35"/>
      <c r="I100" s="25" t="str">
        <f>IF($L$2="Svenska",U47,V47)</f>
        <v>Anteckningar</v>
      </c>
      <c r="J100"/>
      <c r="K100"/>
      <c r="L100"/>
      <c r="M100"/>
      <c r="N100"/>
      <c r="U100" s="69"/>
      <c r="V100" s="69"/>
    </row>
    <row r="101" spans="1:23" s="26" customFormat="1" ht="15" customHeight="1" x14ac:dyDescent="0.3">
      <c r="A101" s="35"/>
      <c r="B101" s="253" t="str">
        <f>IF($L$2="Svenska",$U$60,$V$60)</f>
        <v>Justering lönekostnader</v>
      </c>
      <c r="C101" s="254"/>
      <c r="D101" s="254"/>
      <c r="E101" s="255"/>
      <c r="F101" s="40">
        <v>0</v>
      </c>
      <c r="G101" s="243">
        <f>IFERROR(F101/$G$56,0)</f>
        <v>0</v>
      </c>
      <c r="H101" s="36"/>
      <c r="I101" s="270"/>
      <c r="J101" s="271"/>
      <c r="K101" s="271"/>
      <c r="L101" s="271"/>
      <c r="M101" s="271"/>
      <c r="N101" s="62">
        <v>0</v>
      </c>
      <c r="U101" s="69"/>
      <c r="V101" s="69"/>
    </row>
    <row r="102" spans="1:23" s="26" customFormat="1" ht="15" customHeight="1" x14ac:dyDescent="0.3">
      <c r="A102" s="35"/>
      <c r="B102" s="253" t="str">
        <f>IF($L$2="Svenska",$U$61,$V$61)</f>
        <v>Justering kostnader för underleverantörer (subcontracting)</v>
      </c>
      <c r="C102" s="254"/>
      <c r="D102" s="254"/>
      <c r="E102" s="255"/>
      <c r="F102" s="40">
        <v>0</v>
      </c>
      <c r="G102" s="243">
        <f t="shared" ref="G102:G108" si="15">IFERROR(F102/$G$56,0)</f>
        <v>0</v>
      </c>
      <c r="H102" s="36"/>
      <c r="I102" s="272"/>
      <c r="J102" s="273"/>
      <c r="K102" s="273"/>
      <c r="L102" s="273"/>
      <c r="M102" s="273"/>
      <c r="N102" s="63">
        <v>0</v>
      </c>
      <c r="U102" s="69" t="s">
        <v>116</v>
      </c>
      <c r="V102" s="69" t="s">
        <v>117</v>
      </c>
    </row>
    <row r="103" spans="1:23" s="26" customFormat="1" ht="15" customHeight="1" x14ac:dyDescent="0.25">
      <c r="A103" s="35"/>
      <c r="B103" s="253" t="str">
        <f>IF($L$2="Svenska",$U$62,$V$62)</f>
        <v>Justering Projektets kostnader för resor och uppehälle</v>
      </c>
      <c r="C103" s="254"/>
      <c r="D103" s="254"/>
      <c r="E103" s="255"/>
      <c r="F103" s="40">
        <v>0</v>
      </c>
      <c r="G103" s="243">
        <f t="shared" si="15"/>
        <v>0</v>
      </c>
      <c r="H103" s="35"/>
      <c r="I103" s="274"/>
      <c r="J103" s="273"/>
      <c r="K103" s="273"/>
      <c r="L103" s="273"/>
      <c r="M103" s="273"/>
      <c r="N103" s="64">
        <v>0</v>
      </c>
      <c r="U103" s="69" t="s">
        <v>118</v>
      </c>
      <c r="V103" s="69" t="s">
        <v>119</v>
      </c>
    </row>
    <row r="104" spans="1:23" s="26" customFormat="1" ht="15" customHeight="1" x14ac:dyDescent="0.25">
      <c r="A104" s="35"/>
      <c r="B104" s="253" t="str">
        <f>IF($L$2="Svenska",$U$63,$V$63)</f>
        <v>Justering Projektets kostnader för utrustning</v>
      </c>
      <c r="C104" s="254"/>
      <c r="D104" s="254"/>
      <c r="E104" s="255"/>
      <c r="F104" s="40">
        <v>0</v>
      </c>
      <c r="G104" s="243">
        <f t="shared" si="15"/>
        <v>0</v>
      </c>
      <c r="H104" s="35"/>
      <c r="I104" s="274"/>
      <c r="J104" s="273"/>
      <c r="K104" s="273"/>
      <c r="L104" s="273"/>
      <c r="M104" s="273"/>
      <c r="N104" s="64">
        <v>0</v>
      </c>
      <c r="U104" s="69" t="s">
        <v>120</v>
      </c>
      <c r="V104" s="69" t="s">
        <v>121</v>
      </c>
    </row>
    <row r="105" spans="1:23" s="26" customFormat="1" ht="15" customHeight="1" x14ac:dyDescent="0.25">
      <c r="A105" s="35"/>
      <c r="B105" s="253" t="str">
        <f>IF($L$2="Svenska",$U$64,$V$64)</f>
        <v>Justering Projektets kostnader för andra varor, arbeten och tjänster</v>
      </c>
      <c r="C105" s="254"/>
      <c r="D105" s="254"/>
      <c r="E105" s="255"/>
      <c r="F105" s="40">
        <v>0</v>
      </c>
      <c r="G105" s="243">
        <f t="shared" si="15"/>
        <v>0</v>
      </c>
      <c r="H105" s="35"/>
      <c r="I105" s="274"/>
      <c r="J105" s="273"/>
      <c r="K105" s="273"/>
      <c r="L105" s="273"/>
      <c r="M105" s="273"/>
      <c r="N105" s="64">
        <v>0</v>
      </c>
      <c r="U105" s="69" t="s">
        <v>122</v>
      </c>
      <c r="V105" s="69" t="s">
        <v>123</v>
      </c>
    </row>
    <row r="106" spans="1:23" s="26" customFormat="1" ht="15" customHeight="1" x14ac:dyDescent="0.25">
      <c r="A106" s="35"/>
      <c r="B106" s="253" t="str">
        <f>IF($L$2="Svenska",$U$65,$V$65)</f>
        <v>Justering Projektets kostnader för internfakturor</v>
      </c>
      <c r="C106" s="254"/>
      <c r="D106" s="254"/>
      <c r="E106" s="255"/>
      <c r="F106" s="40">
        <v>0</v>
      </c>
      <c r="G106" s="243">
        <f t="shared" si="15"/>
        <v>0</v>
      </c>
      <c r="H106" s="35"/>
      <c r="I106" s="274"/>
      <c r="J106" s="273"/>
      <c r="K106" s="273"/>
      <c r="L106" s="273"/>
      <c r="M106" s="273"/>
      <c r="N106" s="64">
        <v>0</v>
      </c>
      <c r="U106" s="69" t="s">
        <v>124</v>
      </c>
      <c r="V106" s="69" t="s">
        <v>125</v>
      </c>
    </row>
    <row r="107" spans="1:23" s="26" customFormat="1" ht="15" customHeight="1" thickBot="1" x14ac:dyDescent="0.3">
      <c r="A107" s="35"/>
      <c r="B107" s="253" t="str">
        <f>IF($L$2="Svenska",$U$67,$V$67)</f>
        <v>Justering Projektets kostnader för OH (indirekta kostnader)</v>
      </c>
      <c r="C107" s="254"/>
      <c r="D107" s="254"/>
      <c r="E107" s="255"/>
      <c r="F107" s="42">
        <v>0</v>
      </c>
      <c r="G107" s="243">
        <f t="shared" si="15"/>
        <v>0</v>
      </c>
      <c r="H107" s="35"/>
      <c r="I107" s="333" t="str">
        <f>IF($L$2="Svenska",U52,V52)</f>
        <v>Summa</v>
      </c>
      <c r="J107" s="334"/>
      <c r="K107" s="334"/>
      <c r="L107" s="335"/>
      <c r="M107" s="335"/>
      <c r="N107" s="244">
        <f>SUM(N101:N106)</f>
        <v>0</v>
      </c>
      <c r="U107" s="69" t="s">
        <v>126</v>
      </c>
      <c r="V107" s="69" t="s">
        <v>127</v>
      </c>
    </row>
    <row r="108" spans="1:23" s="26" customFormat="1" ht="15" customHeight="1" thickBot="1" x14ac:dyDescent="0.3">
      <c r="A108" s="35"/>
      <c r="B108" s="253">
        <f>IF($L$2="Svenska",$U$68,$V$68)</f>
        <v>0</v>
      </c>
      <c r="C108" s="254"/>
      <c r="D108" s="254"/>
      <c r="E108" s="255"/>
      <c r="F108" s="43">
        <v>0</v>
      </c>
      <c r="G108" s="243">
        <f t="shared" si="15"/>
        <v>0</v>
      </c>
      <c r="H108" s="35"/>
      <c r="I108" s="35"/>
      <c r="J108" s="256"/>
      <c r="K108" s="257"/>
      <c r="L108" s="257"/>
      <c r="M108" s="236"/>
      <c r="N108" s="61"/>
      <c r="U108" s="69" t="s">
        <v>128</v>
      </c>
      <c r="V108" s="69" t="s">
        <v>129</v>
      </c>
    </row>
    <row r="109" spans="1:23" s="26" customFormat="1" ht="15" customHeight="1" thickTop="1" thickBot="1" x14ac:dyDescent="0.3">
      <c r="A109" s="35"/>
      <c r="B109" s="258" t="str">
        <f>IF($L$2="Svenska",$U$69,$V$69)</f>
        <v>Summa justeringar för rapportperioden</v>
      </c>
      <c r="C109" s="259"/>
      <c r="D109" s="259"/>
      <c r="E109" s="260"/>
      <c r="F109" s="245">
        <f>SUM(F101:F108)</f>
        <v>0</v>
      </c>
      <c r="G109" s="246">
        <f>SUM(G101:G108)</f>
        <v>0</v>
      </c>
      <c r="H109" s="35"/>
      <c r="I109" s="35"/>
      <c r="J109" s="256"/>
      <c r="K109" s="257"/>
      <c r="L109" s="257"/>
      <c r="M109" s="236"/>
      <c r="N109" s="61"/>
      <c r="U109" s="69" t="s">
        <v>606</v>
      </c>
      <c r="V109" s="69" t="s">
        <v>607</v>
      </c>
      <c r="W109" s="26" t="s">
        <v>130</v>
      </c>
    </row>
    <row r="110" spans="1:23" s="26" customFormat="1" ht="15" customHeight="1" thickBot="1" x14ac:dyDescent="0.3">
      <c r="A110" s="35"/>
      <c r="B110" s="90"/>
      <c r="C110" s="90"/>
      <c r="D110" s="350"/>
      <c r="E110" s="350"/>
      <c r="F110" s="91"/>
      <c r="G110" s="92"/>
      <c r="H110" s="35"/>
      <c r="I110" s="35"/>
      <c r="J110" s="67"/>
      <c r="K110" s="67"/>
      <c r="L110" s="67"/>
      <c r="M110" s="66"/>
      <c r="N110" s="66"/>
      <c r="U110" s="69"/>
      <c r="V110" s="69"/>
    </row>
    <row r="111" spans="1:23" s="26" customFormat="1" ht="15" customHeight="1" x14ac:dyDescent="0.3">
      <c r="A111" s="35"/>
      <c r="B111" s="58"/>
      <c r="C111" s="59"/>
      <c r="D111" s="59"/>
      <c r="E111" s="59"/>
      <c r="F111" s="60"/>
      <c r="G111" s="60"/>
      <c r="H111" s="59"/>
      <c r="I111" s="59"/>
      <c r="J111" s="59"/>
      <c r="K111" s="59"/>
      <c r="L111" s="59"/>
      <c r="M111" s="59"/>
      <c r="N111" s="59"/>
      <c r="U111" s="69" t="s">
        <v>131</v>
      </c>
      <c r="V111" s="69" t="s">
        <v>132</v>
      </c>
    </row>
    <row r="112" spans="1:23" s="26" customFormat="1" ht="15" customHeight="1" x14ac:dyDescent="0.25">
      <c r="A112" s="35"/>
      <c r="B112" s="237" t="str">
        <f>IF($L$2="Svenska",$U$57,$V$57)</f>
        <v>Rapporteringsperiod:</v>
      </c>
      <c r="C112" s="218" t="s">
        <v>810</v>
      </c>
      <c r="D112" s="268">
        <v>44562</v>
      </c>
      <c r="E112" s="269"/>
      <c r="F112" s="238" t="str">
        <f>IF($L$2="Svenska",$U$126,$V$126)</f>
        <v>EURO-kurs</v>
      </c>
      <c r="G112" s="247">
        <v>0</v>
      </c>
      <c r="H112" s="35"/>
      <c r="I112" s="35"/>
      <c r="J112" s="220"/>
      <c r="K112" s="220"/>
      <c r="L112" s="220"/>
      <c r="M112" s="219"/>
      <c r="N112" s="219"/>
      <c r="U112" s="69"/>
      <c r="V112" s="69"/>
    </row>
    <row r="113" spans="1:22" s="26" customFormat="1" ht="15" customHeight="1" thickBot="1" x14ac:dyDescent="0.3">
      <c r="A113" s="35"/>
      <c r="B113" s="218"/>
      <c r="C113" s="218" t="s">
        <v>811</v>
      </c>
      <c r="D113" s="268">
        <v>45107</v>
      </c>
      <c r="E113" s="269"/>
      <c r="F113" s="239"/>
      <c r="G113" s="240"/>
      <c r="H113" s="35"/>
      <c r="I113" s="35"/>
      <c r="J113" s="220"/>
      <c r="K113" s="220"/>
      <c r="L113" s="220"/>
      <c r="M113" s="219"/>
      <c r="N113" s="219"/>
      <c r="U113" s="69"/>
      <c r="V113" s="69"/>
    </row>
    <row r="114" spans="1:22" s="26" customFormat="1" ht="15" customHeight="1" thickBot="1" x14ac:dyDescent="0.35">
      <c r="B114" s="265" t="str">
        <f>IF($L$2="Svenska",$U$59,$V$59)</f>
        <v>Justeringar föregående rapporteringsperiod</v>
      </c>
      <c r="C114" s="266"/>
      <c r="D114" s="266"/>
      <c r="E114" s="267"/>
      <c r="F114" s="241" t="s">
        <v>17</v>
      </c>
      <c r="G114" s="242" t="s">
        <v>18</v>
      </c>
      <c r="H114" s="35"/>
      <c r="I114" s="25" t="str">
        <f>IF($L$2="Svenska",U47,V47)</f>
        <v>Anteckningar</v>
      </c>
      <c r="J114"/>
      <c r="K114"/>
      <c r="L114"/>
      <c r="M114"/>
      <c r="N114"/>
      <c r="U114" s="69" t="s">
        <v>133</v>
      </c>
      <c r="V114" s="69" t="s">
        <v>134</v>
      </c>
    </row>
    <row r="115" spans="1:22" s="26" customFormat="1" ht="15" customHeight="1" x14ac:dyDescent="0.3">
      <c r="A115" s="35"/>
      <c r="B115" s="253" t="str">
        <f>IF($L$2="Svenska",$U$60,$V$60)</f>
        <v>Justering lönekostnader</v>
      </c>
      <c r="C115" s="254"/>
      <c r="D115" s="254"/>
      <c r="E115" s="255"/>
      <c r="F115" s="40">
        <v>0</v>
      </c>
      <c r="G115" s="243">
        <f>IFERROR(F115/$G$56,0)</f>
        <v>0</v>
      </c>
      <c r="H115" s="36"/>
      <c r="I115" s="270"/>
      <c r="J115" s="271"/>
      <c r="K115" s="271"/>
      <c r="L115" s="271"/>
      <c r="M115" s="271"/>
      <c r="N115" s="62">
        <v>0</v>
      </c>
      <c r="U115" s="69" t="s">
        <v>135</v>
      </c>
      <c r="V115" s="69" t="s">
        <v>136</v>
      </c>
    </row>
    <row r="116" spans="1:22" s="26" customFormat="1" ht="15" customHeight="1" x14ac:dyDescent="0.3">
      <c r="A116" s="35"/>
      <c r="B116" s="253" t="str">
        <f>IF($L$2="Svenska",$U$61,$V$61)</f>
        <v>Justering kostnader för underleverantörer (subcontracting)</v>
      </c>
      <c r="C116" s="254"/>
      <c r="D116" s="254"/>
      <c r="E116" s="255"/>
      <c r="F116" s="40">
        <v>0</v>
      </c>
      <c r="G116" s="243">
        <f t="shared" ref="G116:G122" si="16">IFERROR(F116/$G$56,0)</f>
        <v>0</v>
      </c>
      <c r="H116" s="36"/>
      <c r="I116" s="272"/>
      <c r="J116" s="273"/>
      <c r="K116" s="273"/>
      <c r="L116" s="273"/>
      <c r="M116" s="273"/>
      <c r="N116" s="63">
        <v>0</v>
      </c>
      <c r="U116" s="69" t="s">
        <v>137</v>
      </c>
      <c r="V116" s="69" t="s">
        <v>138</v>
      </c>
    </row>
    <row r="117" spans="1:22" s="26" customFormat="1" ht="15" customHeight="1" x14ac:dyDescent="0.25">
      <c r="A117" s="35"/>
      <c r="B117" s="253" t="str">
        <f>IF($L$2="Svenska",$U$62,$V$62)</f>
        <v>Justering Projektets kostnader för resor och uppehälle</v>
      </c>
      <c r="C117" s="254"/>
      <c r="D117" s="254"/>
      <c r="E117" s="255"/>
      <c r="F117" s="40">
        <v>0</v>
      </c>
      <c r="G117" s="243">
        <f t="shared" si="16"/>
        <v>0</v>
      </c>
      <c r="H117" s="35"/>
      <c r="I117" s="274"/>
      <c r="J117" s="273"/>
      <c r="K117" s="273"/>
      <c r="L117" s="273"/>
      <c r="M117" s="273"/>
      <c r="N117" s="64">
        <v>0</v>
      </c>
      <c r="U117" s="69" t="s">
        <v>139</v>
      </c>
      <c r="V117" s="69" t="s">
        <v>140</v>
      </c>
    </row>
    <row r="118" spans="1:22" s="26" customFormat="1" ht="15" customHeight="1" x14ac:dyDescent="0.25">
      <c r="A118" s="35"/>
      <c r="B118" s="253" t="str">
        <f>IF($L$2="Svenska",$U$63,$V$63)</f>
        <v>Justering Projektets kostnader för utrustning</v>
      </c>
      <c r="C118" s="254"/>
      <c r="D118" s="254"/>
      <c r="E118" s="255"/>
      <c r="F118" s="40">
        <v>0</v>
      </c>
      <c r="G118" s="243">
        <f t="shared" si="16"/>
        <v>0</v>
      </c>
      <c r="H118" s="35"/>
      <c r="I118" s="274"/>
      <c r="J118" s="273"/>
      <c r="K118" s="273"/>
      <c r="L118" s="273"/>
      <c r="M118" s="273"/>
      <c r="N118" s="64">
        <v>0</v>
      </c>
      <c r="U118" s="69" t="s">
        <v>141</v>
      </c>
      <c r="V118" s="69" t="s">
        <v>142</v>
      </c>
    </row>
    <row r="119" spans="1:22" s="26" customFormat="1" ht="15" customHeight="1" x14ac:dyDescent="0.25">
      <c r="A119" s="35"/>
      <c r="B119" s="253" t="str">
        <f>IF($L$2="Svenska",$U$64,$V$64)</f>
        <v>Justering Projektets kostnader för andra varor, arbeten och tjänster</v>
      </c>
      <c r="C119" s="254"/>
      <c r="D119" s="254"/>
      <c r="E119" s="255"/>
      <c r="F119" s="40">
        <v>0</v>
      </c>
      <c r="G119" s="243">
        <f t="shared" si="16"/>
        <v>0</v>
      </c>
      <c r="H119" s="35"/>
      <c r="I119" s="274"/>
      <c r="J119" s="273"/>
      <c r="K119" s="273"/>
      <c r="L119" s="273"/>
      <c r="M119" s="273"/>
      <c r="N119" s="64">
        <v>0</v>
      </c>
      <c r="U119" s="69" t="s">
        <v>143</v>
      </c>
      <c r="V119" s="69" t="s">
        <v>144</v>
      </c>
    </row>
    <row r="120" spans="1:22" s="26" customFormat="1" ht="15" customHeight="1" x14ac:dyDescent="0.25">
      <c r="A120" s="35"/>
      <c r="B120" s="253" t="str">
        <f>IF($L$2="Svenska",$U$65,$V$65)</f>
        <v>Justering Projektets kostnader för internfakturor</v>
      </c>
      <c r="C120" s="254"/>
      <c r="D120" s="254"/>
      <c r="E120" s="255"/>
      <c r="F120" s="40">
        <v>0</v>
      </c>
      <c r="G120" s="243">
        <f t="shared" si="16"/>
        <v>0</v>
      </c>
      <c r="H120" s="35"/>
      <c r="I120" s="274"/>
      <c r="J120" s="273"/>
      <c r="K120" s="273"/>
      <c r="L120" s="273"/>
      <c r="M120" s="273"/>
      <c r="N120" s="64">
        <v>0</v>
      </c>
      <c r="U120" s="69" t="s">
        <v>145</v>
      </c>
      <c r="V120" s="69" t="s">
        <v>146</v>
      </c>
    </row>
    <row r="121" spans="1:22" s="26" customFormat="1" ht="15" customHeight="1" thickBot="1" x14ac:dyDescent="0.3">
      <c r="A121" s="35"/>
      <c r="B121" s="253" t="str">
        <f>IF($L$2="Svenska",$U$67,$V$67)</f>
        <v>Justering Projektets kostnader för OH (indirekta kostnader)</v>
      </c>
      <c r="C121" s="254"/>
      <c r="D121" s="254"/>
      <c r="E121" s="255"/>
      <c r="F121" s="42">
        <v>0</v>
      </c>
      <c r="G121" s="243">
        <f t="shared" si="16"/>
        <v>0</v>
      </c>
      <c r="H121" s="35"/>
      <c r="I121" s="333" t="str">
        <f>IF($L$2="Svenska",U52,V52)</f>
        <v>Summa</v>
      </c>
      <c r="J121" s="334"/>
      <c r="K121" s="334"/>
      <c r="L121" s="335"/>
      <c r="M121" s="335"/>
      <c r="N121" s="244">
        <f>SUM(N115:N120)</f>
        <v>0</v>
      </c>
      <c r="U121" s="69" t="s">
        <v>147</v>
      </c>
      <c r="V121" s="69" t="s">
        <v>148</v>
      </c>
    </row>
    <row r="122" spans="1:22" s="26" customFormat="1" ht="15" customHeight="1" thickBot="1" x14ac:dyDescent="0.3">
      <c r="A122" s="35"/>
      <c r="B122" s="253">
        <f>IF($L$2="Svenska",$U$68,$V$68)</f>
        <v>0</v>
      </c>
      <c r="C122" s="254"/>
      <c r="D122" s="254"/>
      <c r="E122" s="255"/>
      <c r="F122" s="43">
        <v>0</v>
      </c>
      <c r="G122" s="243">
        <f t="shared" si="16"/>
        <v>0</v>
      </c>
      <c r="H122" s="35"/>
      <c r="I122" s="35"/>
      <c r="J122" s="256"/>
      <c r="K122" s="257"/>
      <c r="L122" s="257"/>
      <c r="M122" s="236"/>
      <c r="N122" s="61"/>
      <c r="U122" s="69" t="s">
        <v>149</v>
      </c>
      <c r="V122" s="69" t="s">
        <v>150</v>
      </c>
    </row>
    <row r="123" spans="1:22" s="26" customFormat="1" ht="15" customHeight="1" thickTop="1" thickBot="1" x14ac:dyDescent="0.3">
      <c r="A123" s="35"/>
      <c r="B123" s="258" t="str">
        <f>IF($L$2="Svenska",$U$69,$V$69)</f>
        <v>Summa justeringar för rapportperioden</v>
      </c>
      <c r="C123" s="259"/>
      <c r="D123" s="259"/>
      <c r="E123" s="260"/>
      <c r="F123" s="245">
        <f>SUM(F115:F122)</f>
        <v>0</v>
      </c>
      <c r="G123" s="246">
        <f>SUM(G115:G122)</f>
        <v>0</v>
      </c>
      <c r="H123" s="35"/>
      <c r="I123" s="35"/>
      <c r="J123" s="256"/>
      <c r="K123" s="257"/>
      <c r="L123" s="257"/>
      <c r="M123" s="236"/>
      <c r="N123" s="61"/>
      <c r="U123" s="69" t="s">
        <v>55</v>
      </c>
      <c r="V123" s="69" t="s">
        <v>55</v>
      </c>
    </row>
    <row r="124" spans="1:22" s="26" customFormat="1" ht="15" customHeight="1" x14ac:dyDescent="0.25">
      <c r="A124" s="35"/>
      <c r="B124"/>
      <c r="C124"/>
      <c r="D124"/>
      <c r="E124"/>
      <c r="F124"/>
      <c r="G124"/>
      <c r="H124" s="35"/>
      <c r="I124" s="35"/>
      <c r="J124" s="261"/>
      <c r="K124" s="262"/>
      <c r="L124" s="262"/>
      <c r="M124" s="223"/>
      <c r="N124" s="223"/>
      <c r="U124" s="69" t="s">
        <v>151</v>
      </c>
      <c r="V124" s="69" t="s">
        <v>152</v>
      </c>
    </row>
    <row r="125" spans="1:22" s="26" customFormat="1" ht="15" customHeight="1" x14ac:dyDescent="0.25">
      <c r="A125" s="35"/>
      <c r="B125"/>
      <c r="C125"/>
      <c r="D125"/>
      <c r="E125"/>
      <c r="F125"/>
      <c r="G125"/>
      <c r="H125"/>
      <c r="I125"/>
      <c r="J125"/>
      <c r="K125"/>
      <c r="L125"/>
      <c r="M125"/>
      <c r="N125"/>
      <c r="U125" s="69"/>
      <c r="V125" s="69"/>
    </row>
    <row r="126" spans="1:22" s="26" customFormat="1" ht="15" customHeight="1" x14ac:dyDescent="0.25">
      <c r="A126" s="35"/>
      <c r="B126"/>
      <c r="C126"/>
      <c r="D126"/>
      <c r="E126"/>
      <c r="F126"/>
      <c r="G126"/>
      <c r="H126"/>
      <c r="I126"/>
      <c r="J126"/>
      <c r="K126"/>
      <c r="L126"/>
      <c r="M126"/>
      <c r="N126"/>
      <c r="U126" s="86" t="s">
        <v>578</v>
      </c>
      <c r="V126" s="86" t="s">
        <v>579</v>
      </c>
    </row>
    <row r="127" spans="1:22" s="26" customFormat="1" ht="15" customHeight="1" x14ac:dyDescent="0.25">
      <c r="A127" s="35"/>
      <c r="B127"/>
      <c r="C127"/>
      <c r="D127"/>
      <c r="E127"/>
      <c r="F127"/>
      <c r="G127"/>
      <c r="H127"/>
      <c r="I127"/>
      <c r="J127"/>
      <c r="K127"/>
      <c r="L127"/>
      <c r="M127"/>
      <c r="N127"/>
      <c r="U127" s="69"/>
      <c r="V127" s="69"/>
    </row>
    <row r="128" spans="1:22" s="26" customFormat="1" ht="15" customHeigh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U128" s="69"/>
      <c r="V128" s="69"/>
    </row>
    <row r="129" spans="2:22" s="26" customFormat="1" ht="15" customHeigh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U129" s="69"/>
      <c r="V129" s="69"/>
    </row>
  </sheetData>
  <sheetProtection algorithmName="SHA-512" hashValue="hH9iLO7A96ro3MyLX0bzbUolSaKEmSMJtQ4woOevL/elLraHL0+41L9qfUY10RcWZgVnf7cNPue5AZS0PwcvAg==" saltValue="2RDh6HkRZSOpvXKGyeBBXw==" spinCount="100000" sheet="1" formatRows="0"/>
  <mergeCells count="180">
    <mergeCell ref="I115:M115"/>
    <mergeCell ref="I116:M116"/>
    <mergeCell ref="I117:M117"/>
    <mergeCell ref="I118:M118"/>
    <mergeCell ref="I119:M119"/>
    <mergeCell ref="I120:M120"/>
    <mergeCell ref="I121:M121"/>
    <mergeCell ref="D112:E112"/>
    <mergeCell ref="D113:E113"/>
    <mergeCell ref="B119:E119"/>
    <mergeCell ref="B120:E120"/>
    <mergeCell ref="B114:E114"/>
    <mergeCell ref="B115:E115"/>
    <mergeCell ref="B116:E116"/>
    <mergeCell ref="B117:E117"/>
    <mergeCell ref="B118:E118"/>
    <mergeCell ref="B106:E106"/>
    <mergeCell ref="I103:M103"/>
    <mergeCell ref="I104:M104"/>
    <mergeCell ref="I105:M105"/>
    <mergeCell ref="I106:M106"/>
    <mergeCell ref="I107:M107"/>
    <mergeCell ref="B107:E107"/>
    <mergeCell ref="J108:L108"/>
    <mergeCell ref="D110:E110"/>
    <mergeCell ref="B108:E108"/>
    <mergeCell ref="J109:L109"/>
    <mergeCell ref="B109:E109"/>
    <mergeCell ref="B101:E101"/>
    <mergeCell ref="B102:E102"/>
    <mergeCell ref="D98:E98"/>
    <mergeCell ref="D99:E99"/>
    <mergeCell ref="I101:M101"/>
    <mergeCell ref="I102:M102"/>
    <mergeCell ref="B103:E103"/>
    <mergeCell ref="B104:E104"/>
    <mergeCell ref="B105:E105"/>
    <mergeCell ref="B92:E92"/>
    <mergeCell ref="B93:E93"/>
    <mergeCell ref="J94:L94"/>
    <mergeCell ref="B94:E94"/>
    <mergeCell ref="J95:L95"/>
    <mergeCell ref="I92:M92"/>
    <mergeCell ref="I93:M93"/>
    <mergeCell ref="B95:E95"/>
    <mergeCell ref="B100:E100"/>
    <mergeCell ref="B86:E86"/>
    <mergeCell ref="D85:E85"/>
    <mergeCell ref="B87:E87"/>
    <mergeCell ref="B88:E88"/>
    <mergeCell ref="B89:E89"/>
    <mergeCell ref="B90:E90"/>
    <mergeCell ref="B91:E91"/>
    <mergeCell ref="I87:M87"/>
    <mergeCell ref="I88:M88"/>
    <mergeCell ref="I89:M89"/>
    <mergeCell ref="I90:M90"/>
    <mergeCell ref="I91:M91"/>
    <mergeCell ref="J80:L80"/>
    <mergeCell ref="I76:M76"/>
    <mergeCell ref="I77:M77"/>
    <mergeCell ref="I78:M78"/>
    <mergeCell ref="I79:M79"/>
    <mergeCell ref="B80:E80"/>
    <mergeCell ref="J81:L81"/>
    <mergeCell ref="B81:E81"/>
    <mergeCell ref="D84:E84"/>
    <mergeCell ref="J66:L66"/>
    <mergeCell ref="J67:L67"/>
    <mergeCell ref="B67:E67"/>
    <mergeCell ref="B63:E63"/>
    <mergeCell ref="B64:E64"/>
    <mergeCell ref="B76:E76"/>
    <mergeCell ref="B77:E77"/>
    <mergeCell ref="B78:E78"/>
    <mergeCell ref="B79:E79"/>
    <mergeCell ref="I62:M62"/>
    <mergeCell ref="I63:M63"/>
    <mergeCell ref="B54:D54"/>
    <mergeCell ref="I64:M64"/>
    <mergeCell ref="I65:M65"/>
    <mergeCell ref="J51:L51"/>
    <mergeCell ref="J52:L52"/>
    <mergeCell ref="B35:E35"/>
    <mergeCell ref="B36:E36"/>
    <mergeCell ref="B37:E37"/>
    <mergeCell ref="B42:E42"/>
    <mergeCell ref="B44:E44"/>
    <mergeCell ref="J46:L46"/>
    <mergeCell ref="J47:L47"/>
    <mergeCell ref="J48:L48"/>
    <mergeCell ref="J49:L49"/>
    <mergeCell ref="J50:L50"/>
    <mergeCell ref="J35:L35"/>
    <mergeCell ref="J36:L36"/>
    <mergeCell ref="J37:L37"/>
    <mergeCell ref="B38:E38"/>
    <mergeCell ref="B39:E39"/>
    <mergeCell ref="B40:E40"/>
    <mergeCell ref="B41:E41"/>
    <mergeCell ref="B43:E43"/>
    <mergeCell ref="I59:M59"/>
    <mergeCell ref="I60:M60"/>
    <mergeCell ref="I61:M61"/>
    <mergeCell ref="J42:L42"/>
    <mergeCell ref="J43:L43"/>
    <mergeCell ref="J45:L45"/>
    <mergeCell ref="J21:L21"/>
    <mergeCell ref="J22:L22"/>
    <mergeCell ref="J23:L23"/>
    <mergeCell ref="J24:L24"/>
    <mergeCell ref="J25:L25"/>
    <mergeCell ref="J29:L29"/>
    <mergeCell ref="J26:L26"/>
    <mergeCell ref="J38:L38"/>
    <mergeCell ref="J39:L39"/>
    <mergeCell ref="J40:L40"/>
    <mergeCell ref="J41:L41"/>
    <mergeCell ref="J44:L44"/>
    <mergeCell ref="D56:E56"/>
    <mergeCell ref="K4:N4"/>
    <mergeCell ref="K9:N9"/>
    <mergeCell ref="K10:N10"/>
    <mergeCell ref="K11:N11"/>
    <mergeCell ref="K12:N12"/>
    <mergeCell ref="K6:N6"/>
    <mergeCell ref="K8:N8"/>
    <mergeCell ref="D6:G6"/>
    <mergeCell ref="B4:H4"/>
    <mergeCell ref="D11:G11"/>
    <mergeCell ref="D7:G7"/>
    <mergeCell ref="D8:G8"/>
    <mergeCell ref="D9:G9"/>
    <mergeCell ref="D10:G10"/>
    <mergeCell ref="D12:G12"/>
    <mergeCell ref="K7:N7"/>
    <mergeCell ref="K15:N15"/>
    <mergeCell ref="K16:N16"/>
    <mergeCell ref="K17:N17"/>
    <mergeCell ref="D16:E16"/>
    <mergeCell ref="B15:H15"/>
    <mergeCell ref="J20:L20"/>
    <mergeCell ref="B30:E30"/>
    <mergeCell ref="B21:E21"/>
    <mergeCell ref="B28:E28"/>
    <mergeCell ref="B22:E22"/>
    <mergeCell ref="B27:E27"/>
    <mergeCell ref="J27:L27"/>
    <mergeCell ref="J28:L28"/>
    <mergeCell ref="J30:L30"/>
    <mergeCell ref="B20:E20"/>
    <mergeCell ref="B23:E23"/>
    <mergeCell ref="B24:E24"/>
    <mergeCell ref="B25:E25"/>
    <mergeCell ref="B26:E26"/>
    <mergeCell ref="B29:E29"/>
    <mergeCell ref="K13:N13"/>
    <mergeCell ref="B121:E121"/>
    <mergeCell ref="J122:L122"/>
    <mergeCell ref="B122:E122"/>
    <mergeCell ref="J123:L123"/>
    <mergeCell ref="B123:E123"/>
    <mergeCell ref="J124:L124"/>
    <mergeCell ref="D57:E57"/>
    <mergeCell ref="B75:E75"/>
    <mergeCell ref="B74:E74"/>
    <mergeCell ref="B73:E73"/>
    <mergeCell ref="B72:E72"/>
    <mergeCell ref="D71:E71"/>
    <mergeCell ref="D70:E70"/>
    <mergeCell ref="I73:M73"/>
    <mergeCell ref="I74:M74"/>
    <mergeCell ref="I75:M75"/>
    <mergeCell ref="B65:E65"/>
    <mergeCell ref="B66:E66"/>
    <mergeCell ref="B58:E58"/>
    <mergeCell ref="B59:E59"/>
    <mergeCell ref="B60:E60"/>
    <mergeCell ref="B61:E61"/>
    <mergeCell ref="B62:E62"/>
  </mergeCells>
  <conditionalFormatting sqref="K32:N32">
    <cfRule type="expression" dxfId="4" priority="1">
      <formula>$N$32&lt;0.1</formula>
    </cfRule>
  </conditionalFormatting>
  <dataValidations disablePrompts="1" count="4">
    <dataValidation type="list" allowBlank="1" showInputMessage="1" showErrorMessage="1" sqref="E54" xr:uid="{BEB3BAAE-8DE2-4250-A054-67594BD6381E}">
      <formula1>IF($L$2=$R$2,$U$2:$U$4,$V$2:$V$4)</formula1>
    </dataValidation>
    <dataValidation type="list" allowBlank="1" showInputMessage="1" showErrorMessage="1" sqref="D12:G12" xr:uid="{70ADA7EF-36A7-4CEE-8351-FC8F3D7E2C85}">
      <formula1>$U$1:$U$2</formula1>
    </dataValidation>
    <dataValidation type="list" allowBlank="1" showInputMessage="1" showErrorMessage="1" sqref="L2" xr:uid="{560DE0A7-E2D8-4BC9-8C91-52917D646408}">
      <formula1>$R$2:$R$4</formula1>
    </dataValidation>
    <dataValidation type="list" allowBlank="1" showInputMessage="1" showErrorMessage="1" sqref="C54 J64:J65 J78:J79 J92:J93 J106:J107 J120:J121" xr:uid="{3997D222-5349-4748-961C-2CC5F75444C3}">
      <formula1>$U$52:$U$54</formula1>
    </dataValidation>
  </dataValidations>
  <pageMargins left="0.62992125984251968" right="0.23622047244094491" top="0.55118110236220474" bottom="0.55118110236220474" header="0.31496062992125984" footer="0.31496062992125984"/>
  <pageSetup paperSize="9" scale="24" orientation="landscape" r:id="rId1"/>
  <headerFooter>
    <oddHeader>&amp;R&amp;"Calibri"&amp;8&amp;K000000 Begränsad delning&amp;1#_x000D_</oddHeader>
  </headerFooter>
  <ignoredErrors>
    <ignoredError sqref="M30 M28 M21:M22" unlocked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70"/>
  <sheetViews>
    <sheetView showGridLines="0" workbookViewId="0">
      <selection activeCell="A25" sqref="A25"/>
    </sheetView>
  </sheetViews>
  <sheetFormatPr defaultRowHeight="15" x14ac:dyDescent="0.25"/>
  <cols>
    <col min="1" max="1" width="16.85546875" customWidth="1"/>
    <col min="11" max="11" width="6.42578125" customWidth="1"/>
    <col min="12" max="12" width="11" customWidth="1"/>
    <col min="19" max="19" width="15" customWidth="1"/>
    <col min="28" max="28" width="12.7109375" customWidth="1"/>
    <col min="30" max="30" width="54.85546875" customWidth="1"/>
  </cols>
  <sheetData>
    <row r="1" spans="1:28" ht="13.15" customHeight="1" x14ac:dyDescent="0.25"/>
    <row r="2" spans="1:28" ht="22.5" customHeight="1" x14ac:dyDescent="0.4">
      <c r="A2" s="15" t="s">
        <v>153</v>
      </c>
    </row>
    <row r="3" spans="1:28" ht="18" customHeight="1" x14ac:dyDescent="0.35">
      <c r="A3" s="13"/>
    </row>
    <row r="4" spans="1:28" s="10" customFormat="1" ht="18.75" customHeight="1" x14ac:dyDescent="0.3">
      <c r="A4" s="31" t="s">
        <v>154</v>
      </c>
      <c r="L4" s="16"/>
      <c r="M4" s="17"/>
    </row>
    <row r="5" spans="1:28" s="10" customFormat="1" ht="66.95" customHeight="1" x14ac:dyDescent="0.3">
      <c r="A5" s="21"/>
      <c r="B5" t="s">
        <v>155</v>
      </c>
      <c r="C5"/>
      <c r="K5" s="16"/>
      <c r="L5" s="17"/>
    </row>
    <row r="6" spans="1:28" s="10" customFormat="1" ht="18.75" hidden="1" customHeight="1" x14ac:dyDescent="0.3">
      <c r="A6" s="20" t="s">
        <v>156</v>
      </c>
      <c r="L6" s="16"/>
      <c r="M6" s="17"/>
    </row>
    <row r="7" spans="1:28" ht="21" x14ac:dyDescent="0.25">
      <c r="A7" s="14" t="s">
        <v>157</v>
      </c>
    </row>
    <row r="12" spans="1:28" ht="21" x14ac:dyDescent="0.25">
      <c r="N12" s="19"/>
      <c r="AB12" s="18"/>
    </row>
    <row r="13" spans="1:28" ht="21" x14ac:dyDescent="0.35">
      <c r="D13" s="11"/>
    </row>
    <row r="24" spans="1:30" ht="21" x14ac:dyDescent="0.35">
      <c r="A24" s="18" t="s">
        <v>158</v>
      </c>
      <c r="B24" s="1"/>
      <c r="C24" s="1"/>
      <c r="D24" s="1"/>
      <c r="E24" s="1"/>
      <c r="F24" s="1"/>
      <c r="G24" s="1"/>
      <c r="H24" s="1"/>
      <c r="I24" s="1"/>
    </row>
    <row r="25" spans="1:30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1:30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1:30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</row>
    <row r="30" spans="1:30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1:30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1:30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1:30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0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0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0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0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1:30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1:30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1:30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1:30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</row>
    <row r="44" spans="1:30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</row>
    <row r="45" spans="1:30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</row>
    <row r="46" spans="1:30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</row>
    <row r="47" spans="1:30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</row>
    <row r="48" spans="1:30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</row>
    <row r="49" spans="1:30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</row>
    <row r="50" spans="1:30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</row>
    <row r="51" spans="1:30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</row>
    <row r="52" spans="1:30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</row>
    <row r="53" spans="1:30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</row>
    <row r="54" spans="1:30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</row>
    <row r="55" spans="1:30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</row>
    <row r="56" spans="1:30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</row>
    <row r="57" spans="1:30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</row>
    <row r="58" spans="1:30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</row>
    <row r="59" spans="1:30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</row>
    <row r="60" spans="1:30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</row>
    <row r="61" spans="1:30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</row>
    <row r="62" spans="1:30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</row>
    <row r="63" spans="1:30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</row>
    <row r="64" spans="1:30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</row>
    <row r="65" spans="1:30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</row>
    <row r="66" spans="1:30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</row>
    <row r="67" spans="1:30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</row>
    <row r="68" spans="1:30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</row>
    <row r="69" spans="1:30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</row>
    <row r="70" spans="1:30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</row>
  </sheetData>
  <hyperlinks>
    <hyperlink ref="A4" r:id="rId1" display="På Europeiska centralbankens (ECB) webbplats får ni fram snittet för växelkursen för den aktuella redovisningsperioden:" xr:uid="{09F6F60F-C259-489D-B345-8E54C7B81BB3}"/>
    <hyperlink ref="A6" r:id="rId2" xr:uid="{1380F25E-98AC-4040-B8C7-99FB0C434361}"/>
  </hyperlinks>
  <pageMargins left="0.7" right="0.7" top="0.75" bottom="0.75" header="0.3" footer="0.3"/>
  <pageSetup paperSize="9" orientation="landscape" r:id="rId3"/>
  <headerFooter>
    <oddHeader>&amp;R&amp;"Calibri"&amp;8&amp;K000000 Begränsad delning&amp;1#_x000D_</oddHeader>
  </headerFooter>
  <colBreaks count="1" manualBreakCount="1">
    <brk id="12" max="1048575" man="1"/>
  </colBreak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Z158"/>
  <sheetViews>
    <sheetView showGridLines="0" tabSelected="1" topLeftCell="A51" zoomScaleNormal="100" workbookViewId="0">
      <selection activeCell="E14" sqref="E14"/>
    </sheetView>
  </sheetViews>
  <sheetFormatPr defaultRowHeight="15" x14ac:dyDescent="0.25"/>
  <cols>
    <col min="1" max="1" width="16.42578125" customWidth="1"/>
    <col min="2" max="2" width="32" customWidth="1"/>
    <col min="3" max="3" width="16.42578125" customWidth="1"/>
    <col min="4" max="4" width="45.5703125" hidden="1" customWidth="1"/>
    <col min="5" max="5" width="11.7109375" customWidth="1"/>
    <col min="6" max="6" width="16.28515625" customWidth="1"/>
    <col min="7" max="10" width="14.5703125" customWidth="1"/>
    <col min="11" max="11" width="14.5703125" hidden="1" customWidth="1"/>
    <col min="12" max="12" width="14.5703125" customWidth="1"/>
    <col min="13" max="13" width="14.5703125" hidden="1" customWidth="1"/>
    <col min="14" max="14" width="14.5703125" customWidth="1"/>
    <col min="17" max="24" width="16.85546875" customWidth="1"/>
    <col min="28" max="28" width="14" hidden="1" customWidth="1"/>
    <col min="29" max="29" width="8.7109375" hidden="1" customWidth="1"/>
    <col min="30" max="30" width="10.85546875" hidden="1" customWidth="1"/>
    <col min="31" max="33" width="8.7109375" hidden="1" customWidth="1"/>
    <col min="34" max="34" width="11.42578125" hidden="1" customWidth="1"/>
    <col min="35" max="42" width="8.7109375" hidden="1" customWidth="1"/>
    <col min="43" max="43" width="10.5703125" hidden="1" customWidth="1"/>
    <col min="44" max="44" width="11.5703125" hidden="1" customWidth="1"/>
    <col min="45" max="45" width="10.42578125" hidden="1" customWidth="1"/>
    <col min="46" max="46" width="8.7109375" hidden="1" customWidth="1"/>
    <col min="47" max="47" width="10.42578125" hidden="1" customWidth="1"/>
    <col min="48" max="51" width="8.7109375" hidden="1" customWidth="1"/>
    <col min="52" max="52" width="8.85546875" customWidth="1"/>
    <col min="53" max="53" width="11.5703125" customWidth="1"/>
  </cols>
  <sheetData>
    <row r="1" spans="1:51" x14ac:dyDescent="0.25">
      <c r="AB1" t="e" cm="1">
        <f t="array" ref="AB1">+AB:ARP7AB:APAB:ATAB:ARAB:ASAB:ATAB:ARAB:AQAB:APAB:AOAB:ANAB:AMAB:ALAB:AKAB:AJAB:AIAB:AHAB:AGAB:AFAAB:AC</f>
        <v>#NAME?</v>
      </c>
    </row>
    <row r="3" spans="1:51" ht="21" x14ac:dyDescent="0.35">
      <c r="A3" s="12" t="s">
        <v>622</v>
      </c>
    </row>
    <row r="4" spans="1:51" s="3" customFormat="1" ht="15.75" x14ac:dyDescent="0.25">
      <c r="A4" s="3" t="s">
        <v>166</v>
      </c>
    </row>
    <row r="5" spans="1:51" ht="60.95" customHeight="1" x14ac:dyDescent="0.25">
      <c r="A5" s="351" t="s">
        <v>836</v>
      </c>
      <c r="B5" s="352"/>
      <c r="C5" s="352"/>
      <c r="AG5" s="84"/>
    </row>
    <row r="6" spans="1:51" x14ac:dyDescent="0.25">
      <c r="A6" s="125"/>
      <c r="B6" s="125"/>
      <c r="C6" s="125"/>
      <c r="D6" s="26"/>
      <c r="E6" s="26"/>
      <c r="AB6" t="str">
        <f>LEFT(B6,4)</f>
        <v/>
      </c>
      <c r="AC6" t="str">
        <f>MID(B6,6,350)</f>
        <v/>
      </c>
      <c r="AG6" s="84" t="s">
        <v>10</v>
      </c>
    </row>
    <row r="7" spans="1:51" x14ac:dyDescent="0.25">
      <c r="A7" s="132">
        <f>Inläsning!I8</f>
        <v>0</v>
      </c>
      <c r="B7" s="132">
        <f>Inläsning!J8</f>
        <v>0</v>
      </c>
      <c r="D7" s="26"/>
      <c r="E7" t="s">
        <v>826</v>
      </c>
      <c r="AG7" s="84" t="s">
        <v>13</v>
      </c>
    </row>
    <row r="8" spans="1:51" x14ac:dyDescent="0.25">
      <c r="A8" s="132">
        <f>Inläsning!I6</f>
        <v>0</v>
      </c>
      <c r="B8" s="132">
        <f>Inläsning!J6</f>
        <v>0</v>
      </c>
      <c r="D8" s="26" t="s">
        <v>589</v>
      </c>
      <c r="E8" s="125" t="s">
        <v>827</v>
      </c>
      <c r="H8" t="s">
        <v>837</v>
      </c>
      <c r="AB8" t="s">
        <v>839</v>
      </c>
    </row>
    <row r="9" spans="1:51" x14ac:dyDescent="0.25">
      <c r="A9" s="132">
        <f>Inläsning!I7</f>
        <v>0</v>
      </c>
      <c r="B9" s="132">
        <f>Inläsning!J7</f>
        <v>0</v>
      </c>
      <c r="C9" s="125"/>
      <c r="D9" s="120" t="s">
        <v>10</v>
      </c>
      <c r="E9" s="125" t="s">
        <v>828</v>
      </c>
      <c r="AG9" t="s">
        <v>575</v>
      </c>
      <c r="AQ9" t="s">
        <v>840</v>
      </c>
    </row>
    <row r="10" spans="1:51" x14ac:dyDescent="0.25">
      <c r="A10" s="125"/>
      <c r="B10" s="125"/>
      <c r="C10" s="125"/>
      <c r="D10" s="26"/>
      <c r="E10" s="26"/>
      <c r="F10" s="249">
        <f t="shared" ref="F10:N10" si="0">SUM(F12:F122)</f>
        <v>0</v>
      </c>
      <c r="G10" s="249">
        <f t="shared" si="0"/>
        <v>0</v>
      </c>
      <c r="H10" s="249">
        <f t="shared" si="0"/>
        <v>0</v>
      </c>
      <c r="I10" s="249">
        <f t="shared" si="0"/>
        <v>0</v>
      </c>
      <c r="J10" s="249">
        <f t="shared" si="0"/>
        <v>0</v>
      </c>
      <c r="K10" s="249">
        <f t="shared" si="0"/>
        <v>0</v>
      </c>
      <c r="L10" s="249">
        <f t="shared" si="0"/>
        <v>0</v>
      </c>
      <c r="M10" s="249">
        <f t="shared" si="0"/>
        <v>0</v>
      </c>
      <c r="N10" s="249">
        <f t="shared" si="0"/>
        <v>0</v>
      </c>
    </row>
    <row r="11" spans="1:51" ht="60" x14ac:dyDescent="0.25">
      <c r="A11" s="133"/>
      <c r="B11" s="133"/>
      <c r="C11" s="134"/>
      <c r="D11" s="121" t="s">
        <v>577</v>
      </c>
      <c r="E11" s="121" t="s">
        <v>70</v>
      </c>
      <c r="F11" s="87" t="s">
        <v>160</v>
      </c>
      <c r="G11" s="85" t="s">
        <v>173</v>
      </c>
      <c r="H11" s="85" t="s">
        <v>174</v>
      </c>
      <c r="I11" s="85" t="s">
        <v>176</v>
      </c>
      <c r="J11" s="85" t="s">
        <v>175</v>
      </c>
      <c r="K11" s="85"/>
      <c r="L11" s="85" t="s">
        <v>177</v>
      </c>
      <c r="M11" s="85" t="s">
        <v>178</v>
      </c>
      <c r="N11" s="85" t="s">
        <v>162</v>
      </c>
      <c r="AB11" t="str">
        <f t="shared" ref="AB11:AB20" si="1">LEFT(B11,4)</f>
        <v/>
      </c>
      <c r="AC11" t="str">
        <f t="shared" ref="AC11:AC20" si="2">MID(B11,6,350)</f>
        <v/>
      </c>
      <c r="AG11" s="56" t="s">
        <v>160</v>
      </c>
      <c r="AH11" s="56" t="s">
        <v>174</v>
      </c>
      <c r="AI11" s="56" t="s">
        <v>176</v>
      </c>
      <c r="AJ11" s="56" t="s">
        <v>162</v>
      </c>
      <c r="AK11" s="56" t="s">
        <v>173</v>
      </c>
      <c r="AL11" s="56" t="s">
        <v>175</v>
      </c>
      <c r="AM11" s="56"/>
      <c r="AN11" s="56" t="s">
        <v>177</v>
      </c>
      <c r="AO11" s="56" t="s">
        <v>178</v>
      </c>
      <c r="AQ11" s="56" t="s">
        <v>160</v>
      </c>
      <c r="AR11" s="56" t="s">
        <v>174</v>
      </c>
      <c r="AS11" s="56" t="s">
        <v>176</v>
      </c>
      <c r="AT11" s="56" t="s">
        <v>162</v>
      </c>
      <c r="AU11" s="56" t="s">
        <v>173</v>
      </c>
      <c r="AV11" s="56" t="s">
        <v>175</v>
      </c>
      <c r="AW11" s="56"/>
      <c r="AX11" s="56" t="s">
        <v>177</v>
      </c>
      <c r="AY11" s="56" t="s">
        <v>178</v>
      </c>
    </row>
    <row r="12" spans="1:51" x14ac:dyDescent="0.25">
      <c r="A12" s="125" t="str" cm="1">
        <f t="array" ref="A12:C158">IF(Inläsning!B4:B150&lt;&gt;"",IFERROR(_xlfn.UNIQUE(Inläsning!B4:D150),""),"")</f>
        <v/>
      </c>
      <c r="B12" s="125" t="str">
        <v/>
      </c>
      <c r="C12" s="135" t="str">
        <v/>
      </c>
      <c r="D12" s="88">
        <v>0</v>
      </c>
      <c r="E12" s="88">
        <v>0</v>
      </c>
      <c r="F12" s="248">
        <f t="shared" ref="F12:F75" si="3">IFERROR(SUM(AQ12)," ")</f>
        <v>0</v>
      </c>
      <c r="G12" s="248">
        <f t="shared" ref="G12:G75" si="4">IFERROR(SUM(AU12)," ")</f>
        <v>0</v>
      </c>
      <c r="H12" s="248">
        <f t="shared" ref="H12:H75" si="5">IFERROR(SUM(AR12)," ")</f>
        <v>0</v>
      </c>
      <c r="I12" s="248">
        <f t="shared" ref="I12:I75" si="6">IFERROR(SUM(AS12)," ")</f>
        <v>0</v>
      </c>
      <c r="J12" s="248">
        <f t="shared" ref="J12:J75" si="7">IFERROR(SUM(AV12)," ")</f>
        <v>0</v>
      </c>
      <c r="K12" s="248"/>
      <c r="L12" s="248">
        <f t="shared" ref="L12:L75" si="8">IFERROR(SUM(AX12)," ")</f>
        <v>0</v>
      </c>
      <c r="M12" s="248">
        <f t="shared" ref="M12:M20" si="9">IFERROR(SUM(AY12)," ")</f>
        <v>0</v>
      </c>
      <c r="N12" s="248">
        <f t="shared" ref="N12:N75" si="10">IFERROR(SUM(AT12)," ")</f>
        <v>0</v>
      </c>
      <c r="O12" t="s">
        <v>835</v>
      </c>
      <c r="AB12" t="str">
        <f t="shared" si="1"/>
        <v/>
      </c>
      <c r="AC12" t="str">
        <f t="shared" si="2"/>
        <v/>
      </c>
      <c r="AG12">
        <f>IF(F12&lt;&gt;"",$E12+F12,"")</f>
        <v>0</v>
      </c>
      <c r="AH12">
        <f>IF(H12&lt;&gt;"",$E12+H12,"")</f>
        <v>0</v>
      </c>
      <c r="AI12">
        <f>IF(I12&lt;&gt;"",$E12+I12,"")</f>
        <v>0</v>
      </c>
      <c r="AJ12">
        <f>IF(N12&lt;&gt;"",$E12+N12,"")</f>
        <v>0</v>
      </c>
      <c r="AK12">
        <f t="shared" ref="AK12:AK16" si="11">IF(G12&lt;&gt;"",$D12+G12,"")</f>
        <v>0</v>
      </c>
      <c r="AL12">
        <f t="shared" ref="AL12:AL16" si="12">IF(J12&lt;&gt;"",$D12+J12,"")</f>
        <v>0</v>
      </c>
      <c r="AN12">
        <f t="shared" ref="AN12:AN16" si="13">IF(L12&lt;&gt;"",$D12+L12,"")</f>
        <v>0</v>
      </c>
      <c r="AO12">
        <f t="shared" ref="AO12:AO16" si="14">IF(M12&lt;&gt;"",$D12+M12,"")</f>
        <v>0</v>
      </c>
      <c r="AQ12" s="74" t="str" cm="1">
        <f t="array" ref="AQ12">IFERROR(_xlfn.XLOOKUP($AB12,Blad1!$B$9:$B$43,Blad1!$C$9:$C$43+E12),"")</f>
        <v/>
      </c>
      <c r="AR12" s="74" t="str" cm="1">
        <f t="array" ref="AR12">IFERROR(_xlfn.XLOOKUP($AB12,Blad1!$J$9:$J$43,Blad1!$K$9:$K$43+E12),"")</f>
        <v/>
      </c>
      <c r="AS12" s="74" t="str" cm="1">
        <f t="array" ref="AS12">IFERROR(_xlfn.XLOOKUP($AB12,Blad1!$R$9:$R$43,Blad1!$S$9:$S$43+E12),"")</f>
        <v/>
      </c>
      <c r="AT12" s="74" t="str" cm="1">
        <f t="array" ref="AT12">IFERROR(_xlfn.XLOOKUP($AB12,Blad1!$AD$9:$AD$43,Blad1!$AE$9:$AE$43+E12),"")</f>
        <v/>
      </c>
      <c r="AU12" s="74" t="str" cm="1">
        <f t="array" ref="AU12">IFERROR(_xlfn.XLOOKUP($AB12,Blad1!$F$9:$F$43,Blad1!$G$9:$G$43+E12),"")</f>
        <v/>
      </c>
      <c r="AV12" s="74" t="str" cm="1">
        <f t="array" ref="AV12">IFERROR(_xlfn.XLOOKUP($AB12,Blad1!$N$9:$N$43,Blad1!$O$9:$O$43+E12),"")</f>
        <v/>
      </c>
      <c r="AW12" s="74"/>
      <c r="AX12" s="74" t="str" cm="1">
        <f t="array" ref="AX12">IFERROR(_xlfn.XLOOKUP($AB12,Blad1!$V$9:$V$43,Blad1!$W$9:$W$43+E12),"")</f>
        <v/>
      </c>
      <c r="AY12" s="74" t="str">
        <f>IF(B12="","",(_xlfn.XLOOKUP($AB12,Kontotabell!$X$12:$X$121,'3. Raindance'!$C$12:$C$121,"")))</f>
        <v/>
      </c>
    </row>
    <row r="13" spans="1:51" x14ac:dyDescent="0.25">
      <c r="A13" s="125" t="str">
        <v/>
      </c>
      <c r="B13" s="125" t="str">
        <v/>
      </c>
      <c r="C13" s="135" t="str">
        <v/>
      </c>
      <c r="D13" s="88">
        <v>0</v>
      </c>
      <c r="E13" s="88">
        <v>0</v>
      </c>
      <c r="F13" s="248">
        <f>IFERROR(SUM(AQ13)," ")</f>
        <v>0</v>
      </c>
      <c r="G13" s="248">
        <f t="shared" si="4"/>
        <v>0</v>
      </c>
      <c r="H13" s="248">
        <f t="shared" si="5"/>
        <v>0</v>
      </c>
      <c r="I13" s="248">
        <f t="shared" si="6"/>
        <v>0</v>
      </c>
      <c r="J13" s="248">
        <f t="shared" si="7"/>
        <v>0</v>
      </c>
      <c r="K13" s="248"/>
      <c r="L13" s="248">
        <f t="shared" si="8"/>
        <v>0</v>
      </c>
      <c r="M13" s="248">
        <f t="shared" si="9"/>
        <v>0</v>
      </c>
      <c r="N13" s="248">
        <f t="shared" si="10"/>
        <v>0</v>
      </c>
      <c r="O13" s="4" t="s">
        <v>848</v>
      </c>
      <c r="AB13" t="str">
        <f t="shared" si="1"/>
        <v/>
      </c>
      <c r="AC13" t="str">
        <f t="shared" si="2"/>
        <v/>
      </c>
      <c r="AG13">
        <f t="shared" ref="AG13:AG19" si="15">IF(F13&lt;&gt;"",$E13+F13,"")</f>
        <v>0</v>
      </c>
      <c r="AH13">
        <f>IF(H13&lt;&gt;"",$E13+H13,"")</f>
        <v>0</v>
      </c>
      <c r="AI13">
        <f t="shared" ref="AI13:AI16" si="16">IF(I13&lt;&gt;"",$D13+I13,"")</f>
        <v>0</v>
      </c>
      <c r="AJ13">
        <f t="shared" ref="AJ13:AJ19" si="17">IF(N13&lt;&gt;"",$E13+N13,"")</f>
        <v>0</v>
      </c>
      <c r="AK13">
        <f t="shared" si="11"/>
        <v>0</v>
      </c>
      <c r="AL13">
        <f t="shared" si="12"/>
        <v>0</v>
      </c>
      <c r="AN13">
        <f t="shared" si="13"/>
        <v>0</v>
      </c>
      <c r="AO13">
        <f t="shared" si="14"/>
        <v>0</v>
      </c>
      <c r="AQ13" s="74" t="str" cm="1">
        <f t="array" ref="AQ13">IFERROR(_xlfn.XLOOKUP($AB13,Blad1!$B$9:$B$43,Blad1!$C$9:$C$43+E13),"")</f>
        <v/>
      </c>
      <c r="AR13" s="74" t="str" cm="1">
        <f t="array" ref="AR13">IFERROR(_xlfn.XLOOKUP($AB13,Blad1!$J$9:$J$43,Blad1!$K$9:$K$43+E13),"")</f>
        <v/>
      </c>
      <c r="AS13" s="74" t="str" cm="1">
        <f t="array" ref="AS13">IFERROR(_xlfn.XLOOKUP($AB13,Blad1!$R$9:$R$43,Blad1!$S$9:$S$43+E13),"")</f>
        <v/>
      </c>
      <c r="AT13" s="74" t="str" cm="1">
        <f t="array" ref="AT13">IFERROR(_xlfn.XLOOKUP($AB13,Blad1!$AD$9:$AD$43,Blad1!$AE$9:$AE$43+E13),"")</f>
        <v/>
      </c>
      <c r="AU13" s="74" t="str" cm="1">
        <f t="array" ref="AU13">IFERROR(_xlfn.XLOOKUP($AB13,Blad1!$F$9:$F$43,Blad1!$G$9:$G$43+E13),"")</f>
        <v/>
      </c>
      <c r="AV13" s="74" t="str" cm="1">
        <f t="array" ref="AV13">IFERROR(_xlfn.XLOOKUP($AB13,Blad1!$N$9:$N$43,Blad1!$O$9:$O$43+E13),"")</f>
        <v/>
      </c>
      <c r="AW13" s="74"/>
      <c r="AX13" s="74" t="str" cm="1">
        <f t="array" ref="AX13">IFERROR(_xlfn.XLOOKUP($AB13,Blad1!$V$9:$V$43,Blad1!$W$9:$W$43+E13),"")</f>
        <v/>
      </c>
      <c r="AY13" s="74" t="str">
        <f>IF(B13="","",(_xlfn.XLOOKUP($AB13,Kontotabell!$X$12:$X$121,'3. Raindance'!$C$12:$C$121,"")))</f>
        <v/>
      </c>
    </row>
    <row r="14" spans="1:51" x14ac:dyDescent="0.25">
      <c r="A14" s="125">
        <v>0</v>
      </c>
      <c r="B14" s="125">
        <v>0</v>
      </c>
      <c r="C14" s="135">
        <v>0</v>
      </c>
      <c r="D14" s="88">
        <v>0</v>
      </c>
      <c r="E14" s="88">
        <v>0</v>
      </c>
      <c r="F14" s="248">
        <f t="shared" si="3"/>
        <v>0</v>
      </c>
      <c r="G14" s="248">
        <f t="shared" si="4"/>
        <v>0</v>
      </c>
      <c r="H14" s="248">
        <f t="shared" si="5"/>
        <v>0</v>
      </c>
      <c r="I14" s="248">
        <f t="shared" si="6"/>
        <v>0</v>
      </c>
      <c r="J14" s="248">
        <f t="shared" si="7"/>
        <v>0</v>
      </c>
      <c r="K14" s="248"/>
      <c r="L14" s="248">
        <f t="shared" si="8"/>
        <v>0</v>
      </c>
      <c r="M14" s="248">
        <f t="shared" si="9"/>
        <v>0</v>
      </c>
      <c r="N14" s="248">
        <f t="shared" si="10"/>
        <v>0</v>
      </c>
      <c r="O14" s="4" t="s">
        <v>841</v>
      </c>
      <c r="AB14" t="str">
        <f t="shared" si="1"/>
        <v>0</v>
      </c>
      <c r="AC14" t="str">
        <f t="shared" si="2"/>
        <v/>
      </c>
      <c r="AG14">
        <f t="shared" si="15"/>
        <v>0</v>
      </c>
      <c r="AH14">
        <f t="shared" ref="AH14:AH19" si="18">IF(H14&lt;&gt;"",$E14+H14,"")</f>
        <v>0</v>
      </c>
      <c r="AI14">
        <f t="shared" si="16"/>
        <v>0</v>
      </c>
      <c r="AJ14">
        <f t="shared" si="17"/>
        <v>0</v>
      </c>
      <c r="AK14">
        <f t="shared" si="11"/>
        <v>0</v>
      </c>
      <c r="AL14">
        <f t="shared" si="12"/>
        <v>0</v>
      </c>
      <c r="AN14">
        <f t="shared" si="13"/>
        <v>0</v>
      </c>
      <c r="AO14">
        <f t="shared" si="14"/>
        <v>0</v>
      </c>
      <c r="AQ14" s="74" t="str" cm="1">
        <f t="array" ref="AQ14">IFERROR(_xlfn.XLOOKUP($AB14,Blad1!$B$9:$B$43,Blad1!$C$9:$C$43+E14),"")</f>
        <v/>
      </c>
      <c r="AR14" s="74" t="str" cm="1">
        <f t="array" ref="AR14">IFERROR(_xlfn.XLOOKUP($AB14,Blad1!$J$9:$J$43,Blad1!$K$9:$K$43+E14),"")</f>
        <v/>
      </c>
      <c r="AS14" s="74" t="str" cm="1">
        <f t="array" ref="AS14">IFERROR(_xlfn.XLOOKUP($AB14,Blad1!$R$9:$R$43,Blad1!$S$9:$S$43+E14),"")</f>
        <v/>
      </c>
      <c r="AT14" s="74" t="str" cm="1">
        <f t="array" ref="AT14">IFERROR(_xlfn.XLOOKUP($AB14,Blad1!$AD$9:$AD$43,Blad1!$AE$9:$AE$43+E14),"")</f>
        <v/>
      </c>
      <c r="AU14" s="74" t="str" cm="1">
        <f t="array" ref="AU14">IFERROR(_xlfn.XLOOKUP($AB14,Blad1!$F$9:$F$43,Blad1!$G$9:$G$43+E14),"")</f>
        <v/>
      </c>
      <c r="AV14" s="74" t="str" cm="1">
        <f t="array" ref="AV14">IFERROR(_xlfn.XLOOKUP($AB14,Blad1!$N$9:$N$43,Blad1!$O$9:$O$43+E14),"")</f>
        <v/>
      </c>
      <c r="AW14" s="74"/>
      <c r="AX14" s="74" t="str" cm="1">
        <f t="array" ref="AX14">IFERROR(_xlfn.XLOOKUP($AB14,Blad1!$V$9:$V$43,Blad1!$W$9:$W$43+E14),"")</f>
        <v/>
      </c>
      <c r="AY14" s="74" t="str">
        <f>IF(B14="","",(_xlfn.XLOOKUP($AB14,Kontotabell!$X$12:$X$121,'3. Raindance'!$C$12:$C$121,"")))</f>
        <v/>
      </c>
    </row>
    <row r="15" spans="1:51" x14ac:dyDescent="0.25">
      <c r="A15" s="125" t="str">
        <v/>
      </c>
      <c r="B15" s="125" t="str">
        <v/>
      </c>
      <c r="C15" s="135" t="str">
        <v/>
      </c>
      <c r="D15" s="88">
        <v>0</v>
      </c>
      <c r="E15" s="88">
        <v>0</v>
      </c>
      <c r="F15" s="248">
        <f t="shared" si="3"/>
        <v>0</v>
      </c>
      <c r="G15" s="248">
        <f t="shared" si="4"/>
        <v>0</v>
      </c>
      <c r="H15" s="248">
        <f t="shared" si="5"/>
        <v>0</v>
      </c>
      <c r="I15" s="248">
        <f t="shared" si="6"/>
        <v>0</v>
      </c>
      <c r="J15" s="248">
        <f t="shared" si="7"/>
        <v>0</v>
      </c>
      <c r="K15" s="248"/>
      <c r="L15" s="248">
        <f t="shared" si="8"/>
        <v>0</v>
      </c>
      <c r="M15" s="248">
        <f t="shared" si="9"/>
        <v>0</v>
      </c>
      <c r="N15" s="248">
        <f t="shared" si="10"/>
        <v>0</v>
      </c>
      <c r="AB15" t="str">
        <f t="shared" si="1"/>
        <v/>
      </c>
      <c r="AC15" t="str">
        <f t="shared" si="2"/>
        <v/>
      </c>
      <c r="AG15">
        <f t="shared" si="15"/>
        <v>0</v>
      </c>
      <c r="AH15">
        <f t="shared" si="18"/>
        <v>0</v>
      </c>
      <c r="AI15">
        <f t="shared" si="16"/>
        <v>0</v>
      </c>
      <c r="AJ15">
        <f t="shared" si="17"/>
        <v>0</v>
      </c>
      <c r="AK15">
        <f t="shared" si="11"/>
        <v>0</v>
      </c>
      <c r="AL15">
        <f t="shared" si="12"/>
        <v>0</v>
      </c>
      <c r="AN15">
        <f t="shared" si="13"/>
        <v>0</v>
      </c>
      <c r="AO15">
        <f t="shared" si="14"/>
        <v>0</v>
      </c>
      <c r="AQ15" s="74" t="str" cm="1">
        <f t="array" ref="AQ15">IFERROR(_xlfn.XLOOKUP($AB15,Blad1!$B$9:$B$43,Blad1!$C$9:$C$43+E15),"")</f>
        <v/>
      </c>
      <c r="AR15" s="74" t="str" cm="1">
        <f t="array" ref="AR15">IFERROR(_xlfn.XLOOKUP($AB15,Blad1!$J$9:$J$43,Blad1!$K$9:$K$43+E15),"")</f>
        <v/>
      </c>
      <c r="AS15" s="74" t="str" cm="1">
        <f t="array" ref="AS15">IFERROR(_xlfn.XLOOKUP($AB15,Blad1!$R$9:$R$43,Blad1!$S$9:$S$43+E15),"")</f>
        <v/>
      </c>
      <c r="AT15" s="74" t="str" cm="1">
        <f t="array" ref="AT15">IFERROR(_xlfn.XLOOKUP($AB15,Blad1!$AD$9:$AD$43,Blad1!$AE$9:$AE$43+E15),"")</f>
        <v/>
      </c>
      <c r="AU15" s="74" t="str" cm="1">
        <f t="array" ref="AU15">IFERROR(_xlfn.XLOOKUP($AB15,Blad1!$F$9:$F$43,Blad1!$G$9:$G$43+E15),"")</f>
        <v/>
      </c>
      <c r="AV15" s="74" t="str" cm="1">
        <f t="array" ref="AV15">IFERROR(_xlfn.XLOOKUP($AB15,Blad1!$N$9:$N$43,Blad1!$O$9:$O$43+E15),"")</f>
        <v/>
      </c>
      <c r="AW15" s="74"/>
      <c r="AX15" s="74" t="str" cm="1">
        <f t="array" ref="AX15">IFERROR(_xlfn.XLOOKUP($AB15,Blad1!$V$9:$V$43,Blad1!$W$9:$W$43+E15),"")</f>
        <v/>
      </c>
      <c r="AY15" s="74" t="str">
        <f>IF(B15="","",(_xlfn.XLOOKUP($AB15,Kontotabell!$X$12:$X$121,'3. Raindance'!$C$12:$C$121,"")))</f>
        <v/>
      </c>
    </row>
    <row r="16" spans="1:51" x14ac:dyDescent="0.25">
      <c r="A16" s="136" t="str">
        <v/>
      </c>
      <c r="B16" s="136" t="str">
        <v/>
      </c>
      <c r="C16" s="137" t="str">
        <v/>
      </c>
      <c r="D16" s="88">
        <v>0</v>
      </c>
      <c r="E16" s="88">
        <v>0</v>
      </c>
      <c r="F16" s="248">
        <f t="shared" si="3"/>
        <v>0</v>
      </c>
      <c r="G16" s="248">
        <f t="shared" si="4"/>
        <v>0</v>
      </c>
      <c r="H16" s="248">
        <f t="shared" si="5"/>
        <v>0</v>
      </c>
      <c r="I16" s="248">
        <f t="shared" si="6"/>
        <v>0</v>
      </c>
      <c r="J16" s="248">
        <f t="shared" si="7"/>
        <v>0</v>
      </c>
      <c r="K16" s="248"/>
      <c r="L16" s="248">
        <f t="shared" si="8"/>
        <v>0</v>
      </c>
      <c r="M16" s="248">
        <f t="shared" si="9"/>
        <v>0</v>
      </c>
      <c r="N16" s="248">
        <f t="shared" si="10"/>
        <v>0</v>
      </c>
      <c r="AB16" t="str">
        <f t="shared" si="1"/>
        <v/>
      </c>
      <c r="AC16" t="str">
        <f t="shared" si="2"/>
        <v/>
      </c>
      <c r="AG16">
        <f t="shared" si="15"/>
        <v>0</v>
      </c>
      <c r="AH16">
        <f t="shared" si="18"/>
        <v>0</v>
      </c>
      <c r="AI16">
        <f t="shared" si="16"/>
        <v>0</v>
      </c>
      <c r="AJ16">
        <f t="shared" si="17"/>
        <v>0</v>
      </c>
      <c r="AK16">
        <f t="shared" si="11"/>
        <v>0</v>
      </c>
      <c r="AL16">
        <f t="shared" si="12"/>
        <v>0</v>
      </c>
      <c r="AN16">
        <f t="shared" si="13"/>
        <v>0</v>
      </c>
      <c r="AO16">
        <f t="shared" si="14"/>
        <v>0</v>
      </c>
      <c r="AQ16" s="74" t="str" cm="1">
        <f t="array" ref="AQ16">IFERROR(_xlfn.XLOOKUP($AB16,Blad1!$B$9:$B$43,Blad1!$C$9:$C$43+E16),"")</f>
        <v/>
      </c>
      <c r="AR16" s="74" t="str" cm="1">
        <f t="array" ref="AR16">IFERROR(_xlfn.XLOOKUP($AB16,Blad1!$J$9:$J$43,Blad1!$K$9:$K$43+E16),"")</f>
        <v/>
      </c>
      <c r="AS16" s="74" t="str" cm="1">
        <f t="array" ref="AS16">IFERROR(_xlfn.XLOOKUP($AB16,Blad1!$R$9:$R$43,Blad1!$S$9:$S$43+E16),"")</f>
        <v/>
      </c>
      <c r="AT16" s="74" t="str" cm="1">
        <f t="array" ref="AT16">IFERROR(_xlfn.XLOOKUP($AB16,Blad1!$AD$9:$AD$43,Blad1!$AE$9:$AE$43+E16),"")</f>
        <v/>
      </c>
      <c r="AU16" s="74" t="str" cm="1">
        <f t="array" ref="AU16">IFERROR(_xlfn.XLOOKUP($AB16,Blad1!$F$9:$F$43,Blad1!$G$9:$G$43+E16),"")</f>
        <v/>
      </c>
      <c r="AV16" s="74" t="str" cm="1">
        <f t="array" ref="AV16">IFERROR(_xlfn.XLOOKUP($AB16,Blad1!$N$9:$N$43,Blad1!$O$9:$O$43+E16),"")</f>
        <v/>
      </c>
      <c r="AW16" s="74"/>
      <c r="AX16" s="74" t="str" cm="1">
        <f t="array" ref="AX16">IFERROR(_xlfn.XLOOKUP($AB16,Blad1!$V$9:$V$43,Blad1!$W$9:$W$43+E16),"")</f>
        <v/>
      </c>
      <c r="AY16" s="74" t="str">
        <f>IF(B16="","",(_xlfn.XLOOKUP($AB16,Kontotabell!$X$12:$X$121,'3. Raindance'!$C$12:$C$121,"")))</f>
        <v/>
      </c>
    </row>
    <row r="17" spans="1:52" x14ac:dyDescent="0.25">
      <c r="A17" s="125" t="str">
        <v/>
      </c>
      <c r="B17" s="125" t="str">
        <v/>
      </c>
      <c r="C17" s="135" t="str">
        <v/>
      </c>
      <c r="D17" s="88">
        <v>0</v>
      </c>
      <c r="E17" s="88">
        <v>0</v>
      </c>
      <c r="F17" s="248">
        <f t="shared" si="3"/>
        <v>0</v>
      </c>
      <c r="G17" s="248">
        <f t="shared" si="4"/>
        <v>0</v>
      </c>
      <c r="H17" s="248">
        <f t="shared" si="5"/>
        <v>0</v>
      </c>
      <c r="I17" s="248">
        <f t="shared" si="6"/>
        <v>0</v>
      </c>
      <c r="J17" s="248">
        <f t="shared" si="7"/>
        <v>0</v>
      </c>
      <c r="K17" s="248"/>
      <c r="L17" s="248">
        <f t="shared" si="8"/>
        <v>0</v>
      </c>
      <c r="M17" s="248">
        <f t="shared" si="9"/>
        <v>0</v>
      </c>
      <c r="N17" s="248">
        <f t="shared" si="10"/>
        <v>0</v>
      </c>
      <c r="AB17" t="str">
        <f t="shared" si="1"/>
        <v/>
      </c>
      <c r="AC17" t="str">
        <f t="shared" si="2"/>
        <v/>
      </c>
      <c r="AG17">
        <f t="shared" si="15"/>
        <v>0</v>
      </c>
      <c r="AH17">
        <f t="shared" si="18"/>
        <v>0</v>
      </c>
      <c r="AI17">
        <f t="shared" ref="AI17" si="19">IF(I17&lt;&gt;"",$D17+I17,"")</f>
        <v>0</v>
      </c>
      <c r="AJ17">
        <f t="shared" si="17"/>
        <v>0</v>
      </c>
      <c r="AK17">
        <f t="shared" ref="AK17" si="20">IF(G17&lt;&gt;"",$D17+G17,"")</f>
        <v>0</v>
      </c>
      <c r="AL17">
        <f t="shared" ref="AL17" si="21">IF(J17&lt;&gt;"",$D17+J17,"")</f>
        <v>0</v>
      </c>
      <c r="AN17">
        <f t="shared" ref="AN17" si="22">IF(L17&lt;&gt;"",$D17+L17,"")</f>
        <v>0</v>
      </c>
      <c r="AO17">
        <f t="shared" ref="AO17" si="23">IF(M17&lt;&gt;"",$D17+M17,"")</f>
        <v>0</v>
      </c>
      <c r="AQ17" s="74" t="str" cm="1">
        <f t="array" ref="AQ17">IFERROR(_xlfn.XLOOKUP($AB17,Blad1!$B$9:$B$43,Blad1!$C$9:$C$43+E17),"")</f>
        <v/>
      </c>
      <c r="AR17" s="74" t="str" cm="1">
        <f t="array" ref="AR17">IFERROR(_xlfn.XLOOKUP($AB17,Blad1!$J$9:$J$43,Blad1!$K$9:$K$43+E17),"")</f>
        <v/>
      </c>
      <c r="AS17" s="74" t="str" cm="1">
        <f t="array" ref="AS17">IFERROR(_xlfn.XLOOKUP($AB17,Blad1!$R$9:$R$43,Blad1!$S$9:$S$43+E17),"")</f>
        <v/>
      </c>
      <c r="AT17" s="74" t="str" cm="1">
        <f t="array" ref="AT17">IFERROR(_xlfn.XLOOKUP($AB17,Blad1!$AD$9:$AD$43,Blad1!$AE$9:$AE$43+E17),"")</f>
        <v/>
      </c>
      <c r="AU17" s="74" t="str" cm="1">
        <f t="array" ref="AU17">IFERROR(_xlfn.XLOOKUP($AB17,Blad1!$F$9:$F$43,Blad1!$G$9:$G$43+E17),"")</f>
        <v/>
      </c>
      <c r="AV17" s="74" t="str" cm="1">
        <f t="array" ref="AV17">IFERROR(_xlfn.XLOOKUP($AB17,Blad1!$N$9:$N$43,Blad1!$O$9:$O$43+E17),"")</f>
        <v/>
      </c>
      <c r="AW17" s="74"/>
      <c r="AX17" s="74" t="str" cm="1">
        <f t="array" ref="AX17">IFERROR(_xlfn.XLOOKUP($AB17,Blad1!$V$9:$V$43,Blad1!$W$9:$W$43+E17),"")</f>
        <v/>
      </c>
      <c r="AY17" s="74" t="str">
        <f>IF(B17="","",(_xlfn.XLOOKUP($AB17,Kontotabell!$X$12:$X$121,'3. Raindance'!$C$12:$C$121,"")))</f>
        <v/>
      </c>
    </row>
    <row r="18" spans="1:52" x14ac:dyDescent="0.25">
      <c r="A18" s="125" t="str">
        <v/>
      </c>
      <c r="B18" s="125" t="str">
        <v/>
      </c>
      <c r="C18" s="135" t="str">
        <v/>
      </c>
      <c r="D18" s="88">
        <v>0</v>
      </c>
      <c r="E18" s="88">
        <v>0</v>
      </c>
      <c r="F18" s="248">
        <f t="shared" si="3"/>
        <v>0</v>
      </c>
      <c r="G18" s="248">
        <f t="shared" si="4"/>
        <v>0</v>
      </c>
      <c r="H18" s="248">
        <f t="shared" si="5"/>
        <v>0</v>
      </c>
      <c r="I18" s="248">
        <f t="shared" si="6"/>
        <v>0</v>
      </c>
      <c r="J18" s="248">
        <f t="shared" si="7"/>
        <v>0</v>
      </c>
      <c r="K18" s="248"/>
      <c r="L18" s="248">
        <f t="shared" si="8"/>
        <v>0</v>
      </c>
      <c r="M18" s="248">
        <f t="shared" si="9"/>
        <v>0</v>
      </c>
      <c r="N18" s="248">
        <f t="shared" si="10"/>
        <v>0</v>
      </c>
      <c r="AB18" t="str">
        <f t="shared" si="1"/>
        <v/>
      </c>
      <c r="AC18" t="str">
        <f t="shared" si="2"/>
        <v/>
      </c>
      <c r="AG18">
        <f t="shared" si="15"/>
        <v>0</v>
      </c>
      <c r="AH18">
        <f t="shared" si="18"/>
        <v>0</v>
      </c>
      <c r="AI18">
        <f t="shared" ref="AI18:AI81" si="24">IF(I18&lt;&gt;"",$D18+I18,"")</f>
        <v>0</v>
      </c>
      <c r="AJ18">
        <f t="shared" si="17"/>
        <v>0</v>
      </c>
      <c r="AK18">
        <f t="shared" ref="AK18:AK81" si="25">IF(G18&lt;&gt;"",$D18+G18,"")</f>
        <v>0</v>
      </c>
      <c r="AL18">
        <f t="shared" ref="AL18:AL81" si="26">IF(J18&lt;&gt;"",$D18+J18,"")</f>
        <v>0</v>
      </c>
      <c r="AN18">
        <f t="shared" ref="AN18:AN81" si="27">IF(L18&lt;&gt;"",$D18+L18,"")</f>
        <v>0</v>
      </c>
      <c r="AO18">
        <f t="shared" ref="AO18:AO81" si="28">IF(M18&lt;&gt;"",$D18+M18,"")</f>
        <v>0</v>
      </c>
      <c r="AQ18" s="74" t="str" cm="1">
        <f t="array" ref="AQ18">IFERROR(_xlfn.XLOOKUP($AB18,Blad1!$B$9:$B$43,Blad1!$C$9:$C$43+E18),"")</f>
        <v/>
      </c>
      <c r="AR18" s="74" t="str" cm="1">
        <f t="array" ref="AR18">IFERROR(_xlfn.XLOOKUP($AB18,Blad1!$J$9:$J$43,Blad1!$K$9:$K$43+E18),"")</f>
        <v/>
      </c>
      <c r="AS18" s="74" t="str" cm="1">
        <f t="array" ref="AS18">IFERROR(_xlfn.XLOOKUP($AB18,Blad1!$R$9:$R$43,Blad1!$S$9:$S$43+E18),"")</f>
        <v/>
      </c>
      <c r="AT18" s="74" t="str" cm="1">
        <f t="array" ref="AT18">IFERROR(_xlfn.XLOOKUP($AB18,Blad1!$AD$9:$AD$43,Blad1!$AE$9:$AE$43+E18),"")</f>
        <v/>
      </c>
      <c r="AU18" s="74" t="str" cm="1">
        <f t="array" ref="AU18">IFERROR(_xlfn.XLOOKUP($AB18,Blad1!$F$9:$F$43,Blad1!$G$9:$G$43+E18),"")</f>
        <v/>
      </c>
      <c r="AV18" s="74" t="str" cm="1">
        <f t="array" ref="AV18">IFERROR(_xlfn.XLOOKUP($AB18,Blad1!$N$9:$N$43,Blad1!$O$9:$O$43+E18),"")</f>
        <v/>
      </c>
      <c r="AW18" s="74"/>
      <c r="AX18" s="74" t="str" cm="1">
        <f t="array" ref="AX18">IFERROR(_xlfn.XLOOKUP($AB18,Blad1!$V$9:$V$43,Blad1!$W$9:$W$43+E18),"")</f>
        <v/>
      </c>
      <c r="AY18" s="74" t="str">
        <f>IF(B18="","",(_xlfn.XLOOKUP($AB18,Kontotabell!$X$12:$X$121,'3. Raindance'!$C$12:$C$121,"")))</f>
        <v/>
      </c>
    </row>
    <row r="19" spans="1:52" x14ac:dyDescent="0.25">
      <c r="A19" s="125" t="str">
        <v/>
      </c>
      <c r="B19" s="125" t="str">
        <v/>
      </c>
      <c r="C19" s="135" t="str">
        <v/>
      </c>
      <c r="D19" s="88">
        <v>0</v>
      </c>
      <c r="E19" s="88">
        <v>0</v>
      </c>
      <c r="F19" s="248">
        <f t="shared" si="3"/>
        <v>0</v>
      </c>
      <c r="G19" s="248">
        <f t="shared" si="4"/>
        <v>0</v>
      </c>
      <c r="H19" s="248">
        <f t="shared" si="5"/>
        <v>0</v>
      </c>
      <c r="I19" s="248">
        <f t="shared" si="6"/>
        <v>0</v>
      </c>
      <c r="J19" s="248">
        <f t="shared" si="7"/>
        <v>0</v>
      </c>
      <c r="K19" s="248"/>
      <c r="L19" s="248">
        <f t="shared" si="8"/>
        <v>0</v>
      </c>
      <c r="M19" s="248">
        <f t="shared" si="9"/>
        <v>0</v>
      </c>
      <c r="N19" s="248">
        <f t="shared" si="10"/>
        <v>0</v>
      </c>
      <c r="AB19" t="str">
        <f t="shared" si="1"/>
        <v/>
      </c>
      <c r="AC19" t="str">
        <f t="shared" si="2"/>
        <v/>
      </c>
      <c r="AG19">
        <f t="shared" si="15"/>
        <v>0</v>
      </c>
      <c r="AH19">
        <f t="shared" si="18"/>
        <v>0</v>
      </c>
      <c r="AI19">
        <f t="shared" si="24"/>
        <v>0</v>
      </c>
      <c r="AJ19">
        <f t="shared" si="17"/>
        <v>0</v>
      </c>
      <c r="AK19">
        <f t="shared" si="25"/>
        <v>0</v>
      </c>
      <c r="AL19">
        <f t="shared" si="26"/>
        <v>0</v>
      </c>
      <c r="AN19">
        <f t="shared" si="27"/>
        <v>0</v>
      </c>
      <c r="AO19">
        <f t="shared" si="28"/>
        <v>0</v>
      </c>
      <c r="AQ19" s="74" t="str" cm="1">
        <f t="array" ref="AQ19">IFERROR(_xlfn.XLOOKUP($AB19,Blad1!$B$9:$B$43,Blad1!$C$9:$C$43+E19),"")</f>
        <v/>
      </c>
      <c r="AR19" s="74" t="str" cm="1">
        <f t="array" ref="AR19">IFERROR(_xlfn.XLOOKUP($AB19,Blad1!$J$9:$J$43,Blad1!$K$9:$K$43+E19),"")</f>
        <v/>
      </c>
      <c r="AS19" s="74" t="str" cm="1">
        <f t="array" ref="AS19">IFERROR(_xlfn.XLOOKUP($AB19,Blad1!$R$9:$R$43,Blad1!$S$9:$S$43+E19),"")</f>
        <v/>
      </c>
      <c r="AT19" s="74" t="str" cm="1">
        <f t="array" ref="AT19">IFERROR(_xlfn.XLOOKUP($AB19,Blad1!$AD$9:$AD$43,Blad1!$AE$9:$AE$43+E19),"")</f>
        <v/>
      </c>
      <c r="AU19" s="74" t="str" cm="1">
        <f t="array" ref="AU19">IFERROR(_xlfn.XLOOKUP($AB19,Blad1!$F$9:$F$43,Blad1!$G$9:$G$43+E19),"")</f>
        <v/>
      </c>
      <c r="AV19" s="74" t="str" cm="1">
        <f t="array" ref="AV19">IFERROR(_xlfn.XLOOKUP($AB19,Blad1!$N$9:$N$43,Blad1!$O$9:$O$43+E19),"")</f>
        <v/>
      </c>
      <c r="AW19" s="74"/>
      <c r="AX19" s="74" t="str" cm="1">
        <f t="array" ref="AX19">IFERROR(_xlfn.XLOOKUP($AB19,Blad1!$V$9:$V$43,Blad1!$W$9:$W$43+E19),"")</f>
        <v/>
      </c>
      <c r="AY19" s="74" t="str">
        <f>IF(B19="","",(_xlfn.XLOOKUP($AB19,Kontotabell!$X$12:$X$121,'3. Raindance'!$C$12:$C$121,"")))</f>
        <v/>
      </c>
    </row>
    <row r="20" spans="1:52" x14ac:dyDescent="0.25">
      <c r="A20" s="125" t="str">
        <v/>
      </c>
      <c r="B20" s="125" t="str">
        <v/>
      </c>
      <c r="C20" s="135" t="str">
        <v/>
      </c>
      <c r="D20" s="88">
        <v>0</v>
      </c>
      <c r="E20" s="88">
        <v>0</v>
      </c>
      <c r="F20" s="248">
        <f t="shared" si="3"/>
        <v>0</v>
      </c>
      <c r="G20" s="248">
        <f t="shared" si="4"/>
        <v>0</v>
      </c>
      <c r="H20" s="248">
        <f t="shared" si="5"/>
        <v>0</v>
      </c>
      <c r="I20" s="248">
        <f t="shared" si="6"/>
        <v>0</v>
      </c>
      <c r="J20" s="248">
        <f t="shared" si="7"/>
        <v>0</v>
      </c>
      <c r="K20" s="248"/>
      <c r="L20" s="248">
        <f t="shared" si="8"/>
        <v>0</v>
      </c>
      <c r="M20" s="248">
        <f t="shared" si="9"/>
        <v>0</v>
      </c>
      <c r="N20" s="248">
        <f t="shared" si="10"/>
        <v>0</v>
      </c>
      <c r="AB20" t="str">
        <f t="shared" si="1"/>
        <v/>
      </c>
      <c r="AC20" t="str">
        <f t="shared" si="2"/>
        <v/>
      </c>
      <c r="AG20">
        <f t="shared" ref="AG20:AG81" si="29">IF(F20&lt;&gt;"",E20+F20,"")</f>
        <v>0</v>
      </c>
      <c r="AH20">
        <f t="shared" ref="AH20:AH81" si="30">IF(H20&lt;&gt;"",$D20+H20,"")</f>
        <v>0</v>
      </c>
      <c r="AI20">
        <f t="shared" si="24"/>
        <v>0</v>
      </c>
      <c r="AJ20">
        <f t="shared" ref="AJ20:AJ81" si="31">IF(N20&lt;&gt;"",$D20+N20,"")</f>
        <v>0</v>
      </c>
      <c r="AK20">
        <f t="shared" si="25"/>
        <v>0</v>
      </c>
      <c r="AL20">
        <f t="shared" si="26"/>
        <v>0</v>
      </c>
      <c r="AN20">
        <f t="shared" si="27"/>
        <v>0</v>
      </c>
      <c r="AO20">
        <f t="shared" si="28"/>
        <v>0</v>
      </c>
      <c r="AQ20" s="74" t="str" cm="1">
        <f t="array" ref="AQ20">IFERROR(_xlfn.XLOOKUP($AB20,Blad1!$B$9:$B$43,Blad1!$C$9:$C$43+E20),"")</f>
        <v/>
      </c>
      <c r="AR20" s="74" t="str" cm="1">
        <f t="array" ref="AR20">IFERROR(_xlfn.XLOOKUP($AB20,Blad1!$J$9:$J$43,Blad1!$K$9:$K$43+E20),"")</f>
        <v/>
      </c>
      <c r="AS20" s="74" t="str" cm="1">
        <f t="array" ref="AS20">IFERROR(_xlfn.XLOOKUP($AB20,Blad1!$R$9:$R$43,Blad1!$S$9:$S$43+E20),"")</f>
        <v/>
      </c>
      <c r="AT20" s="74" t="str" cm="1">
        <f t="array" ref="AT20">IFERROR(_xlfn.XLOOKUP($AB20,Blad1!$AD$9:$AD$43,Blad1!$AE$9:$AE$43+E20),"")</f>
        <v/>
      </c>
      <c r="AU20" s="74" t="str" cm="1">
        <f t="array" ref="AU20">IFERROR(_xlfn.XLOOKUP($AB20,Blad1!$F$9:$F$43,Blad1!$G$9:$G$43+E20),"")</f>
        <v/>
      </c>
      <c r="AV20" s="74" t="str" cm="1">
        <f t="array" ref="AV20">IFERROR(_xlfn.XLOOKUP($AB20,Blad1!$N$9:$N$43,Blad1!$O$9:$O$43+E20),"")</f>
        <v/>
      </c>
      <c r="AW20" s="74"/>
      <c r="AX20" s="74" t="str" cm="1">
        <f t="array" ref="AX20">IFERROR(_xlfn.XLOOKUP($AB20,Blad1!$V$9:$V$43,Blad1!$W$9:$W$43+E20),"")</f>
        <v/>
      </c>
      <c r="AY20" s="74" t="str">
        <f>IF(B20="","",(_xlfn.XLOOKUP($AB20,Kontotabell!$X$12:$X$121,'3. Raindance'!$C$12:$C$121,"")))</f>
        <v/>
      </c>
    </row>
    <row r="21" spans="1:52" ht="15.75" x14ac:dyDescent="0.3">
      <c r="A21" s="125" t="str">
        <v/>
      </c>
      <c r="B21" s="125" t="str">
        <v/>
      </c>
      <c r="C21" s="135" t="str">
        <v/>
      </c>
      <c r="D21" s="88">
        <v>0</v>
      </c>
      <c r="E21" s="88">
        <v>0</v>
      </c>
      <c r="F21" s="248">
        <f t="shared" si="3"/>
        <v>0</v>
      </c>
      <c r="G21" s="248">
        <f t="shared" si="4"/>
        <v>0</v>
      </c>
      <c r="H21" s="248">
        <f t="shared" si="5"/>
        <v>0</v>
      </c>
      <c r="I21" s="248">
        <f t="shared" si="6"/>
        <v>0</v>
      </c>
      <c r="J21" s="248">
        <f t="shared" si="7"/>
        <v>0</v>
      </c>
      <c r="K21" s="248"/>
      <c r="L21" s="248">
        <f t="shared" si="8"/>
        <v>0</v>
      </c>
      <c r="M21" s="248">
        <f t="shared" ref="M21:M23" si="32">IFERROR(SUM(AZ21)," ")</f>
        <v>0</v>
      </c>
      <c r="N21" s="248">
        <f t="shared" si="10"/>
        <v>0</v>
      </c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36"/>
      <c r="AA21" s="26"/>
      <c r="AB21" t="str">
        <f>LEFT(B21,4)</f>
        <v/>
      </c>
      <c r="AC21" t="str">
        <f>MID(B21,6,350)</f>
        <v/>
      </c>
      <c r="AG21">
        <f t="shared" si="29"/>
        <v>0</v>
      </c>
      <c r="AH21">
        <f t="shared" si="30"/>
        <v>0</v>
      </c>
      <c r="AI21">
        <f t="shared" si="24"/>
        <v>0</v>
      </c>
      <c r="AJ21">
        <f t="shared" si="31"/>
        <v>0</v>
      </c>
      <c r="AK21">
        <f t="shared" si="25"/>
        <v>0</v>
      </c>
      <c r="AL21">
        <f t="shared" si="26"/>
        <v>0</v>
      </c>
      <c r="AN21">
        <f t="shared" si="27"/>
        <v>0</v>
      </c>
      <c r="AO21">
        <f t="shared" si="28"/>
        <v>0</v>
      </c>
      <c r="AP21">
        <f t="shared" ref="AP21:AP23" si="33">IF(M21&lt;&gt;"",$D21+M21,"")</f>
        <v>0</v>
      </c>
      <c r="AQ21" s="74" t="str" cm="1">
        <f t="array" ref="AQ21">IFERROR(_xlfn.XLOOKUP($AB21,Blad1!$B$9:$B$43,Blad1!$C$9:$C$43+E21),"")</f>
        <v/>
      </c>
      <c r="AR21" s="74" t="str" cm="1">
        <f t="array" ref="AR21">IFERROR(_xlfn.XLOOKUP($AB21,Blad1!$J$9:$J$43,Blad1!$K$9:$K$43+E21),"")</f>
        <v/>
      </c>
      <c r="AS21" s="74" t="str" cm="1">
        <f t="array" ref="AS21">IFERROR(_xlfn.XLOOKUP($AB21,Blad1!$R$9:$R$43,Blad1!$S$9:$S$43+E21),"")</f>
        <v/>
      </c>
      <c r="AT21" s="74" t="str" cm="1">
        <f t="array" ref="AT21">IFERROR(_xlfn.XLOOKUP($AB21,Blad1!$AD$9:$AD$43,Blad1!$AE$9:$AE$43+E21),"")</f>
        <v/>
      </c>
      <c r="AU21" s="74" t="str" cm="1">
        <f t="array" ref="AU21">IFERROR(_xlfn.XLOOKUP($AB21,Blad1!$F$9:$F$43,Blad1!$G$9:$G$43+E21),"")</f>
        <v/>
      </c>
      <c r="AV21" s="74" t="str" cm="1">
        <f t="array" ref="AV21">IFERROR(_xlfn.XLOOKUP($AB21,Blad1!$N$9:$N$43,Blad1!$O$9:$O$43+E21),"")</f>
        <v/>
      </c>
      <c r="AW21" s="74"/>
      <c r="AX21" s="74" t="str" cm="1">
        <f t="array" ref="AX21">IFERROR(_xlfn.XLOOKUP($AB21,Blad1!$V$9:$V$43,Blad1!$W$9:$W$43+E21),"")</f>
        <v/>
      </c>
      <c r="AY21" s="74" t="str">
        <f>IF(B21="","",(_xlfn.XLOOKUP($AB21,Kontotabell!$X$12:$X$121,'3. Raindance'!$C$12:$C$121,"")))</f>
        <v/>
      </c>
      <c r="AZ21" s="74" t="str">
        <f>IF(B21="","",(_xlfn.XLOOKUP($AC21,Kontotabell!$X$12:$X$121,'3. Raindance'!$C$12:$C$121,"")))</f>
        <v/>
      </c>
    </row>
    <row r="22" spans="1:52" ht="15.75" x14ac:dyDescent="0.3">
      <c r="A22" s="125" t="str">
        <v/>
      </c>
      <c r="B22" s="125" t="str">
        <v/>
      </c>
      <c r="C22" s="135" t="str">
        <v/>
      </c>
      <c r="D22" s="88">
        <v>0</v>
      </c>
      <c r="E22" s="88">
        <v>0</v>
      </c>
      <c r="F22" s="248">
        <f t="shared" si="3"/>
        <v>0</v>
      </c>
      <c r="G22" s="248">
        <f t="shared" si="4"/>
        <v>0</v>
      </c>
      <c r="H22" s="248">
        <f t="shared" si="5"/>
        <v>0</v>
      </c>
      <c r="I22" s="248">
        <f t="shared" si="6"/>
        <v>0</v>
      </c>
      <c r="J22" s="248">
        <f t="shared" si="7"/>
        <v>0</v>
      </c>
      <c r="K22" s="248"/>
      <c r="L22" s="248">
        <f t="shared" si="8"/>
        <v>0</v>
      </c>
      <c r="M22" s="248">
        <f t="shared" si="32"/>
        <v>0</v>
      </c>
      <c r="N22" s="248">
        <f t="shared" si="10"/>
        <v>0</v>
      </c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36"/>
      <c r="AA22" s="26"/>
      <c r="AB22" t="str">
        <f t="shared" ref="AB22:AB24" si="34">LEFT(B22,4)</f>
        <v/>
      </c>
      <c r="AC22" t="str">
        <f t="shared" ref="AC22:AC24" si="35">MID(B22,6,350)</f>
        <v/>
      </c>
      <c r="AG22">
        <f t="shared" si="29"/>
        <v>0</v>
      </c>
      <c r="AH22">
        <f t="shared" si="30"/>
        <v>0</v>
      </c>
      <c r="AI22">
        <f t="shared" si="24"/>
        <v>0</v>
      </c>
      <c r="AJ22">
        <f t="shared" si="31"/>
        <v>0</v>
      </c>
      <c r="AK22">
        <f t="shared" si="25"/>
        <v>0</v>
      </c>
      <c r="AL22">
        <f t="shared" si="26"/>
        <v>0</v>
      </c>
      <c r="AN22">
        <f t="shared" si="27"/>
        <v>0</v>
      </c>
      <c r="AO22">
        <f t="shared" si="28"/>
        <v>0</v>
      </c>
      <c r="AP22">
        <f t="shared" si="33"/>
        <v>0</v>
      </c>
      <c r="AQ22" s="74" t="str" cm="1">
        <f t="array" ref="AQ22">IFERROR(_xlfn.XLOOKUP($AB22,Blad1!$B$9:$B$43,Blad1!$C$9:$C$43+E22),"")</f>
        <v/>
      </c>
      <c r="AR22" s="74" t="str" cm="1">
        <f t="array" ref="AR22">IFERROR(_xlfn.XLOOKUP($AB22,Blad1!$J$9:$J$43,Blad1!$K$9:$K$43+E22),"")</f>
        <v/>
      </c>
      <c r="AS22" s="74" t="str" cm="1">
        <f t="array" ref="AS22">IFERROR(_xlfn.XLOOKUP($AB22,Blad1!$R$9:$R$43,Blad1!$S$9:$S$43+E22),"")</f>
        <v/>
      </c>
      <c r="AT22" s="74" t="str" cm="1">
        <f t="array" ref="AT22">IFERROR(_xlfn.XLOOKUP($AB22,Blad1!$AD$9:$AD$43,Blad1!$AE$9:$AE$43+E22),"")</f>
        <v/>
      </c>
      <c r="AU22" s="74" t="str" cm="1">
        <f t="array" ref="AU22">IFERROR(_xlfn.XLOOKUP($AB22,Blad1!$F$9:$F$43,Blad1!$G$9:$G$43+E22),"")</f>
        <v/>
      </c>
      <c r="AV22" s="74" t="str" cm="1">
        <f t="array" ref="AV22">IFERROR(_xlfn.XLOOKUP($AB22,Blad1!$N$9:$N$43,Blad1!$O$9:$O$43+E22),"")</f>
        <v/>
      </c>
      <c r="AW22" s="74"/>
      <c r="AX22" s="74" t="str" cm="1">
        <f t="array" ref="AX22">IFERROR(_xlfn.XLOOKUP($AB22,Blad1!$V$9:$V$43,Blad1!$W$9:$W$43+E22),"")</f>
        <v/>
      </c>
      <c r="AY22" s="74" t="str">
        <f>IF(B22="","",(_xlfn.XLOOKUP($AB22,Kontotabell!$X$12:$X$121,'3. Raindance'!$C$12:$C$121,"")))</f>
        <v/>
      </c>
      <c r="AZ22" s="74" t="str">
        <f>IF(B22="","",(_xlfn.XLOOKUP($AC22,Kontotabell!$X$12:$X$121,'3. Raindance'!$C$12:$C$121,"")))</f>
        <v/>
      </c>
    </row>
    <row r="23" spans="1:52" x14ac:dyDescent="0.25">
      <c r="A23" s="125" t="str">
        <v/>
      </c>
      <c r="B23" s="125" t="str">
        <v/>
      </c>
      <c r="C23" s="135" t="str">
        <v/>
      </c>
      <c r="D23" s="88">
        <v>0</v>
      </c>
      <c r="E23" s="88">
        <v>0</v>
      </c>
      <c r="F23" s="248">
        <f t="shared" si="3"/>
        <v>0</v>
      </c>
      <c r="G23" s="248">
        <f t="shared" si="4"/>
        <v>0</v>
      </c>
      <c r="H23" s="248">
        <f t="shared" si="5"/>
        <v>0</v>
      </c>
      <c r="I23" s="248">
        <f t="shared" si="6"/>
        <v>0</v>
      </c>
      <c r="J23" s="248">
        <f t="shared" si="7"/>
        <v>0</v>
      </c>
      <c r="K23" s="248"/>
      <c r="L23" s="248">
        <f t="shared" si="8"/>
        <v>0</v>
      </c>
      <c r="M23" s="248">
        <f t="shared" si="32"/>
        <v>0</v>
      </c>
      <c r="N23" s="248">
        <f t="shared" si="10"/>
        <v>0</v>
      </c>
      <c r="O23" s="26"/>
      <c r="P23" s="26"/>
      <c r="Q23" s="26"/>
      <c r="R23" s="147"/>
      <c r="S23" s="35"/>
      <c r="T23" s="26"/>
      <c r="U23" s="26"/>
      <c r="V23" s="26"/>
      <c r="W23" s="26"/>
      <c r="X23" s="26"/>
      <c r="Y23" s="26"/>
      <c r="Z23" s="26"/>
      <c r="AA23" s="26"/>
      <c r="AB23" t="str">
        <f t="shared" si="34"/>
        <v/>
      </c>
      <c r="AC23" t="str">
        <f t="shared" si="35"/>
        <v/>
      </c>
      <c r="AG23">
        <f t="shared" si="29"/>
        <v>0</v>
      </c>
      <c r="AH23">
        <f t="shared" si="30"/>
        <v>0</v>
      </c>
      <c r="AI23">
        <f t="shared" si="24"/>
        <v>0</v>
      </c>
      <c r="AJ23">
        <f t="shared" si="31"/>
        <v>0</v>
      </c>
      <c r="AK23">
        <f t="shared" si="25"/>
        <v>0</v>
      </c>
      <c r="AL23">
        <f t="shared" si="26"/>
        <v>0</v>
      </c>
      <c r="AN23">
        <f t="shared" si="27"/>
        <v>0</v>
      </c>
      <c r="AO23">
        <f t="shared" si="28"/>
        <v>0</v>
      </c>
      <c r="AP23">
        <f t="shared" si="33"/>
        <v>0</v>
      </c>
      <c r="AQ23" s="74" t="str" cm="1">
        <f t="array" ref="AQ23">IFERROR(_xlfn.XLOOKUP($AB23,Blad1!$B$9:$B$43,Blad1!$C$9:$C$43+E23),"")</f>
        <v/>
      </c>
      <c r="AR23" s="74" t="str" cm="1">
        <f t="array" ref="AR23">IFERROR(_xlfn.XLOOKUP($AB23,Blad1!$J$9:$J$43,Blad1!$K$9:$K$43+E23),"")</f>
        <v/>
      </c>
      <c r="AS23" s="74" t="str" cm="1">
        <f t="array" ref="AS23">IFERROR(_xlfn.XLOOKUP($AB23,Blad1!$R$9:$R$43,Blad1!$S$9:$S$43+E23),"")</f>
        <v/>
      </c>
      <c r="AT23" s="74" t="str" cm="1">
        <f t="array" ref="AT23">IFERROR(_xlfn.XLOOKUP($AB23,Blad1!$AD$9:$AD$43,Blad1!$AE$9:$AE$43+E23),"")</f>
        <v/>
      </c>
      <c r="AU23" s="74" t="str" cm="1">
        <f t="array" ref="AU23">IFERROR(_xlfn.XLOOKUP($AB23,Blad1!$F$9:$F$43,Blad1!$G$9:$G$43+E23),"")</f>
        <v/>
      </c>
      <c r="AV23" s="74" t="str" cm="1">
        <f t="array" ref="AV23">IFERROR(_xlfn.XLOOKUP($AB23,Blad1!$N$9:$N$43,Blad1!$O$9:$O$43+E23),"")</f>
        <v/>
      </c>
      <c r="AW23" s="74"/>
      <c r="AX23" s="74" t="str" cm="1">
        <f t="array" ref="AX23">IFERROR(_xlfn.XLOOKUP($AB23,Blad1!$V$9:$V$43,Blad1!$W$9:$W$43+E23),"")</f>
        <v/>
      </c>
      <c r="AY23" s="74" t="str">
        <f>IF(B23="","",(_xlfn.XLOOKUP($AB23,Kontotabell!$X$12:$X$121,'3. Raindance'!$C$12:$C$121,"")))</f>
        <v/>
      </c>
      <c r="AZ23" s="74" t="str">
        <f>IF(B23="","",(_xlfn.XLOOKUP($AC23,Kontotabell!$X$12:$X$121,'3. Raindance'!$C$12:$C$121,"")))</f>
        <v/>
      </c>
    </row>
    <row r="24" spans="1:52" x14ac:dyDescent="0.25">
      <c r="A24" s="125" t="str">
        <v/>
      </c>
      <c r="B24" s="125" t="str">
        <v/>
      </c>
      <c r="C24" s="135" t="str">
        <v/>
      </c>
      <c r="D24" s="88">
        <v>0</v>
      </c>
      <c r="E24" s="88">
        <v>0</v>
      </c>
      <c r="F24" s="248">
        <f t="shared" si="3"/>
        <v>0</v>
      </c>
      <c r="G24" s="248">
        <f t="shared" si="4"/>
        <v>0</v>
      </c>
      <c r="H24" s="248">
        <f t="shared" si="5"/>
        <v>0</v>
      </c>
      <c r="I24" s="248">
        <f t="shared" si="6"/>
        <v>0</v>
      </c>
      <c r="J24" s="248">
        <f t="shared" si="7"/>
        <v>0</v>
      </c>
      <c r="K24" s="248"/>
      <c r="L24" s="248">
        <f t="shared" si="8"/>
        <v>0</v>
      </c>
      <c r="M24" s="248">
        <f>IFERROR(SUM(AY24)," ")</f>
        <v>0</v>
      </c>
      <c r="N24" s="248">
        <f t="shared" si="10"/>
        <v>0</v>
      </c>
      <c r="O24" s="26"/>
      <c r="P24" s="26"/>
      <c r="Q24" s="148"/>
      <c r="R24" s="148"/>
      <c r="S24" s="148"/>
      <c r="T24" s="148"/>
      <c r="U24" s="148"/>
      <c r="V24" s="148"/>
      <c r="W24" s="148"/>
      <c r="X24" s="148"/>
      <c r="Y24" s="26"/>
      <c r="Z24" s="26"/>
      <c r="AA24" s="26"/>
      <c r="AB24" t="str">
        <f t="shared" si="34"/>
        <v/>
      </c>
      <c r="AC24" t="str">
        <f t="shared" si="35"/>
        <v/>
      </c>
      <c r="AG24">
        <f t="shared" si="29"/>
        <v>0</v>
      </c>
      <c r="AH24">
        <f t="shared" si="30"/>
        <v>0</v>
      </c>
      <c r="AI24">
        <f t="shared" si="24"/>
        <v>0</v>
      </c>
      <c r="AJ24">
        <f t="shared" si="31"/>
        <v>0</v>
      </c>
      <c r="AK24">
        <f t="shared" si="25"/>
        <v>0</v>
      </c>
      <c r="AL24">
        <f t="shared" si="26"/>
        <v>0</v>
      </c>
      <c r="AN24">
        <f t="shared" si="27"/>
        <v>0</v>
      </c>
      <c r="AO24">
        <f t="shared" si="28"/>
        <v>0</v>
      </c>
      <c r="AQ24" s="74" t="str" cm="1">
        <f t="array" ref="AQ24">IFERROR(_xlfn.XLOOKUP($AB24,Blad1!$B$9:$B$43,Blad1!$C$9:$C$43+E24),"")</f>
        <v/>
      </c>
      <c r="AR24" s="74" t="str" cm="1">
        <f t="array" ref="AR24">IFERROR(_xlfn.XLOOKUP($AB24,Blad1!$J$9:$J$43,Blad1!$K$9:$K$43+E24),"")</f>
        <v/>
      </c>
      <c r="AS24" s="74" t="str" cm="1">
        <f t="array" ref="AS24">IFERROR(_xlfn.XLOOKUP($AB24,Blad1!$R$9:$R$43,Blad1!$S$9:$S$43+E24),"")</f>
        <v/>
      </c>
      <c r="AT24" s="74" t="str" cm="1">
        <f t="array" ref="AT24">IFERROR(_xlfn.XLOOKUP($AB24,Blad1!$AD$9:$AD$43,Blad1!$AE$9:$AE$43+E24),"")</f>
        <v/>
      </c>
      <c r="AU24" s="74" t="str" cm="1">
        <f t="array" ref="AU24">IFERROR(_xlfn.XLOOKUP($AB24,Blad1!$F$9:$F$43,Blad1!$G$9:$G$43+E24),"")</f>
        <v/>
      </c>
      <c r="AV24" s="74" t="str" cm="1">
        <f t="array" ref="AV24">IFERROR(_xlfn.XLOOKUP($AB24,Blad1!$N$9:$N$43,Blad1!$O$9:$O$43+E24),"")</f>
        <v/>
      </c>
      <c r="AW24" s="74"/>
      <c r="AX24" s="74" t="str" cm="1">
        <f t="array" ref="AX24">IFERROR(_xlfn.XLOOKUP($AB24,Blad1!$V$9:$V$43,Blad1!$W$9:$W$43+E24),"")</f>
        <v/>
      </c>
      <c r="AY24" s="74" t="str">
        <f>IF(B24="","",(_xlfn.XLOOKUP($AB24,Kontotabell!$X$12:$X$121,'3. Raindance'!$C$12:$C$121,"")))</f>
        <v/>
      </c>
    </row>
    <row r="25" spans="1:52" x14ac:dyDescent="0.25">
      <c r="A25" s="125" t="str">
        <v/>
      </c>
      <c r="B25" s="125" t="str">
        <v/>
      </c>
      <c r="C25" s="135" t="str">
        <v/>
      </c>
      <c r="D25" s="88">
        <v>0</v>
      </c>
      <c r="E25" s="88">
        <v>0</v>
      </c>
      <c r="F25" s="248">
        <f t="shared" si="3"/>
        <v>0</v>
      </c>
      <c r="G25" s="248">
        <f t="shared" si="4"/>
        <v>0</v>
      </c>
      <c r="H25" s="248">
        <f t="shared" si="5"/>
        <v>0</v>
      </c>
      <c r="I25" s="248">
        <f t="shared" si="6"/>
        <v>0</v>
      </c>
      <c r="J25" s="248">
        <f t="shared" si="7"/>
        <v>0</v>
      </c>
      <c r="K25" s="248"/>
      <c r="L25" s="248">
        <f t="shared" si="8"/>
        <v>0</v>
      </c>
      <c r="M25" s="248">
        <f t="shared" ref="M25:M56" si="36">IFERROR(SUM(AZ25)," ")</f>
        <v>0</v>
      </c>
      <c r="N25" s="248">
        <f t="shared" si="10"/>
        <v>0</v>
      </c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t="str">
        <f t="shared" ref="AB25:AB88" si="37">LEFT(B25,4)</f>
        <v/>
      </c>
      <c r="AC25" t="str">
        <f t="shared" ref="AC25:AC88" si="38">MID(B25,6,350)</f>
        <v/>
      </c>
      <c r="AG25">
        <f t="shared" si="29"/>
        <v>0</v>
      </c>
      <c r="AH25">
        <f t="shared" si="30"/>
        <v>0</v>
      </c>
      <c r="AI25">
        <f t="shared" si="24"/>
        <v>0</v>
      </c>
      <c r="AJ25">
        <f t="shared" si="31"/>
        <v>0</v>
      </c>
      <c r="AK25">
        <f t="shared" si="25"/>
        <v>0</v>
      </c>
      <c r="AL25">
        <f t="shared" si="26"/>
        <v>0</v>
      </c>
      <c r="AN25">
        <f t="shared" si="27"/>
        <v>0</v>
      </c>
      <c r="AO25">
        <f t="shared" si="28"/>
        <v>0</v>
      </c>
      <c r="AP25">
        <f t="shared" ref="AP25:AP56" si="39">IF(M25&lt;&gt;"",$D25+M25,"")</f>
        <v>0</v>
      </c>
      <c r="AQ25" s="74" t="str" cm="1">
        <f t="array" ref="AQ25">IFERROR(_xlfn.XLOOKUP($AB25,Blad1!$B$9:$B$43,Blad1!$C$9:$C$43+E25),"")</f>
        <v/>
      </c>
      <c r="AR25" s="74" t="str" cm="1">
        <f t="array" ref="AR25">IFERROR(_xlfn.XLOOKUP($AB25,Blad1!$J$9:$J$43,Blad1!$K$9:$K$43+E25),"")</f>
        <v/>
      </c>
      <c r="AS25" s="74" t="str" cm="1">
        <f t="array" ref="AS25">IFERROR(_xlfn.XLOOKUP($AB25,Blad1!$R$9:$R$43,Blad1!$S$9:$S$43+E25),"")</f>
        <v/>
      </c>
      <c r="AT25" s="74" t="str" cm="1">
        <f t="array" ref="AT25">IFERROR(_xlfn.XLOOKUP($AB25,Blad1!$AD$9:$AD$43,Blad1!$AE$9:$AE$43+E25),"")</f>
        <v/>
      </c>
      <c r="AU25" s="74" t="str" cm="1">
        <f t="array" ref="AU25">IFERROR(_xlfn.XLOOKUP($AB25,Blad1!$F$9:$F$43,Blad1!$G$9:$G$43+E25),"")</f>
        <v/>
      </c>
      <c r="AV25" s="74" t="str" cm="1">
        <f t="array" ref="AV25">IFERROR(_xlfn.XLOOKUP($AB25,Blad1!$N$9:$N$43,Blad1!$O$9:$O$43+E25),"")</f>
        <v/>
      </c>
      <c r="AW25" s="74"/>
      <c r="AX25" s="74" t="str" cm="1">
        <f t="array" ref="AX25">IFERROR(_xlfn.XLOOKUP($AB25,Blad1!$V$9:$V$43,Blad1!$W$9:$W$43+E25),"")</f>
        <v/>
      </c>
      <c r="AY25" s="74" t="str">
        <f>IF(B25="","",(_xlfn.XLOOKUP($AB25,Kontotabell!$X$12:$X$121,'3. Raindance'!$C$12:$C$121,"")))</f>
        <v/>
      </c>
      <c r="AZ25" s="74" t="str">
        <f>IF(B25="","",(_xlfn.XLOOKUP($AC25,Kontotabell!$X$12:$X$121,'3. Raindance'!$C$12:$C$121,"")))</f>
        <v/>
      </c>
    </row>
    <row r="26" spans="1:52" x14ac:dyDescent="0.25">
      <c r="A26" s="125" t="str">
        <v/>
      </c>
      <c r="B26" s="125" t="str">
        <v/>
      </c>
      <c r="C26" s="135" t="str">
        <v/>
      </c>
      <c r="D26" s="88">
        <v>0</v>
      </c>
      <c r="E26" s="88">
        <v>0</v>
      </c>
      <c r="F26" s="248">
        <f t="shared" si="3"/>
        <v>0</v>
      </c>
      <c r="G26" s="248">
        <f t="shared" si="4"/>
        <v>0</v>
      </c>
      <c r="H26" s="248">
        <f t="shared" si="5"/>
        <v>0</v>
      </c>
      <c r="I26" s="248">
        <f t="shared" si="6"/>
        <v>0</v>
      </c>
      <c r="J26" s="248">
        <f t="shared" si="7"/>
        <v>0</v>
      </c>
      <c r="K26" s="248"/>
      <c r="L26" s="248">
        <f t="shared" si="8"/>
        <v>0</v>
      </c>
      <c r="M26" s="248">
        <f t="shared" si="36"/>
        <v>0</v>
      </c>
      <c r="N26" s="248">
        <f t="shared" si="10"/>
        <v>0</v>
      </c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t="str">
        <f t="shared" si="37"/>
        <v/>
      </c>
      <c r="AC26" t="str">
        <f t="shared" si="38"/>
        <v/>
      </c>
      <c r="AG26">
        <f t="shared" si="29"/>
        <v>0</v>
      </c>
      <c r="AH26">
        <f t="shared" si="30"/>
        <v>0</v>
      </c>
      <c r="AI26">
        <f t="shared" si="24"/>
        <v>0</v>
      </c>
      <c r="AJ26">
        <f t="shared" si="31"/>
        <v>0</v>
      </c>
      <c r="AK26">
        <f t="shared" si="25"/>
        <v>0</v>
      </c>
      <c r="AL26">
        <f t="shared" si="26"/>
        <v>0</v>
      </c>
      <c r="AN26">
        <f t="shared" si="27"/>
        <v>0</v>
      </c>
      <c r="AO26">
        <f t="shared" si="28"/>
        <v>0</v>
      </c>
      <c r="AP26">
        <f t="shared" si="39"/>
        <v>0</v>
      </c>
      <c r="AQ26" s="74" t="str" cm="1">
        <f t="array" ref="AQ26">IFERROR(_xlfn.XLOOKUP($AB26,Blad1!$B$9:$B$43,Blad1!$C$9:$C$43+E26),"")</f>
        <v/>
      </c>
      <c r="AR26" s="74" t="str" cm="1">
        <f t="array" ref="AR26">IFERROR(_xlfn.XLOOKUP($AB26,Blad1!$J$9:$J$43,Blad1!$K$9:$K$43+E26),"")</f>
        <v/>
      </c>
      <c r="AS26" s="74" t="str" cm="1">
        <f t="array" ref="AS26">IFERROR(_xlfn.XLOOKUP($AB26,Blad1!$R$9:$R$43,Blad1!$S$9:$S$43+E26),"")</f>
        <v/>
      </c>
      <c r="AT26" s="74" t="str" cm="1">
        <f t="array" ref="AT26">IFERROR(_xlfn.XLOOKUP($AB26,Blad1!$AD$9:$AD$43,Blad1!$AE$9:$AE$43+E26),"")</f>
        <v/>
      </c>
      <c r="AU26" s="74" t="str" cm="1">
        <f t="array" ref="AU26">IFERROR(_xlfn.XLOOKUP($AB26,Blad1!$F$9:$F$43,Blad1!$G$9:$G$43+E26),"")</f>
        <v/>
      </c>
      <c r="AV26" s="74" t="str" cm="1">
        <f t="array" ref="AV26">IFERROR(_xlfn.XLOOKUP($AB26,Blad1!$N$9:$N$43,Blad1!$O$9:$O$43+E26),"")</f>
        <v/>
      </c>
      <c r="AW26" s="74"/>
      <c r="AX26" s="74" t="str" cm="1">
        <f t="array" ref="AX26">IFERROR(_xlfn.XLOOKUP($AB26,Blad1!$V$9:$V$43,Blad1!$W$9:$W$43+E26),"")</f>
        <v/>
      </c>
      <c r="AY26" s="74" t="str">
        <f>IF(B26="","",(_xlfn.XLOOKUP($AB26,Kontotabell!$X$12:$X$121,'3. Raindance'!$C$12:$C$121,"")))</f>
        <v/>
      </c>
      <c r="AZ26" s="74" t="str">
        <f>IF(B26="","",(_xlfn.XLOOKUP($AC26,Kontotabell!$X$12:$X$121,'3. Raindance'!$C$12:$C$121,"")))</f>
        <v/>
      </c>
    </row>
    <row r="27" spans="1:52" x14ac:dyDescent="0.25">
      <c r="A27" s="125" t="str">
        <v/>
      </c>
      <c r="B27" s="125" t="str">
        <v/>
      </c>
      <c r="C27" s="135" t="str">
        <v/>
      </c>
      <c r="D27" s="88">
        <v>0</v>
      </c>
      <c r="E27" s="88">
        <v>0</v>
      </c>
      <c r="F27" s="248">
        <f t="shared" si="3"/>
        <v>0</v>
      </c>
      <c r="G27" s="248">
        <f t="shared" si="4"/>
        <v>0</v>
      </c>
      <c r="H27" s="248">
        <f t="shared" si="5"/>
        <v>0</v>
      </c>
      <c r="I27" s="248">
        <f t="shared" si="6"/>
        <v>0</v>
      </c>
      <c r="J27" s="248">
        <f t="shared" si="7"/>
        <v>0</v>
      </c>
      <c r="K27" s="248"/>
      <c r="L27" s="248">
        <f t="shared" si="8"/>
        <v>0</v>
      </c>
      <c r="M27" s="248">
        <f t="shared" si="36"/>
        <v>0</v>
      </c>
      <c r="N27" s="248">
        <f t="shared" si="10"/>
        <v>0</v>
      </c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t="str">
        <f t="shared" si="37"/>
        <v/>
      </c>
      <c r="AC27" t="str">
        <f t="shared" si="38"/>
        <v/>
      </c>
      <c r="AG27">
        <f t="shared" si="29"/>
        <v>0</v>
      </c>
      <c r="AH27">
        <f t="shared" si="30"/>
        <v>0</v>
      </c>
      <c r="AI27">
        <f t="shared" si="24"/>
        <v>0</v>
      </c>
      <c r="AJ27">
        <f t="shared" si="31"/>
        <v>0</v>
      </c>
      <c r="AK27">
        <f t="shared" si="25"/>
        <v>0</v>
      </c>
      <c r="AL27">
        <f t="shared" si="26"/>
        <v>0</v>
      </c>
      <c r="AN27">
        <f t="shared" si="27"/>
        <v>0</v>
      </c>
      <c r="AO27">
        <f t="shared" si="28"/>
        <v>0</v>
      </c>
      <c r="AP27">
        <f t="shared" si="39"/>
        <v>0</v>
      </c>
      <c r="AQ27" s="74" t="str" cm="1">
        <f t="array" ref="AQ27">IFERROR(_xlfn.XLOOKUP($AB27,Blad1!$B$9:$B$43,Blad1!$C$9:$C$43+E27),"")</f>
        <v/>
      </c>
      <c r="AR27" s="74" t="str" cm="1">
        <f t="array" ref="AR27">IFERROR(_xlfn.XLOOKUP($AB27,Blad1!$J$9:$J$43,Blad1!$K$9:$K$43+E27),"")</f>
        <v/>
      </c>
      <c r="AS27" s="74" t="str" cm="1">
        <f t="array" ref="AS27">IFERROR(_xlfn.XLOOKUP($AB27,Blad1!$R$9:$R$43,Blad1!$S$9:$S$43+E27),"")</f>
        <v/>
      </c>
      <c r="AT27" s="74" t="str" cm="1">
        <f t="array" ref="AT27">IFERROR(_xlfn.XLOOKUP($AB27,Blad1!$AD$9:$AD$43,Blad1!$AE$9:$AE$43+E27),"")</f>
        <v/>
      </c>
      <c r="AU27" s="74" t="str" cm="1">
        <f t="array" ref="AU27">IFERROR(_xlfn.XLOOKUP($AB27,Blad1!$F$9:$F$43,Blad1!$G$9:$G$43+E27),"")</f>
        <v/>
      </c>
      <c r="AV27" s="74" t="str" cm="1">
        <f t="array" ref="AV27">IFERROR(_xlfn.XLOOKUP($AB27,Blad1!$N$9:$N$43,Blad1!$O$9:$O$43+E27),"")</f>
        <v/>
      </c>
      <c r="AW27" s="74"/>
      <c r="AX27" s="74" t="str" cm="1">
        <f t="array" ref="AX27">IFERROR(_xlfn.XLOOKUP($AB27,Blad1!$V$9:$V$43,Blad1!$W$9:$W$43+E27),"")</f>
        <v/>
      </c>
      <c r="AY27" s="74" t="str">
        <f>IF(B27="","",(_xlfn.XLOOKUP($AB27,Kontotabell!$X$12:$X$121,'3. Raindance'!$C$12:$C$121,"")))</f>
        <v/>
      </c>
      <c r="AZ27" s="74" t="str">
        <f>IF(B27="","",(_xlfn.XLOOKUP($AC27,Kontotabell!$X$12:$X$121,'3. Raindance'!$C$12:$C$121,"")))</f>
        <v/>
      </c>
    </row>
    <row r="28" spans="1:52" x14ac:dyDescent="0.25">
      <c r="A28" s="125" t="str">
        <v/>
      </c>
      <c r="B28" s="125" t="str">
        <v/>
      </c>
      <c r="C28" s="135" t="str">
        <v/>
      </c>
      <c r="D28" s="88">
        <v>0</v>
      </c>
      <c r="E28" s="88">
        <v>0</v>
      </c>
      <c r="F28" s="248">
        <f t="shared" si="3"/>
        <v>0</v>
      </c>
      <c r="G28" s="248">
        <f t="shared" si="4"/>
        <v>0</v>
      </c>
      <c r="H28" s="248">
        <f t="shared" si="5"/>
        <v>0</v>
      </c>
      <c r="I28" s="248">
        <f t="shared" si="6"/>
        <v>0</v>
      </c>
      <c r="J28" s="248">
        <f t="shared" si="7"/>
        <v>0</v>
      </c>
      <c r="K28" s="248"/>
      <c r="L28" s="248">
        <f t="shared" si="8"/>
        <v>0</v>
      </c>
      <c r="M28" s="248">
        <f t="shared" si="36"/>
        <v>0</v>
      </c>
      <c r="N28" s="248">
        <f t="shared" si="10"/>
        <v>0</v>
      </c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t="str">
        <f t="shared" si="37"/>
        <v/>
      </c>
      <c r="AC28" t="str">
        <f t="shared" si="38"/>
        <v/>
      </c>
      <c r="AG28">
        <f t="shared" si="29"/>
        <v>0</v>
      </c>
      <c r="AH28">
        <f t="shared" si="30"/>
        <v>0</v>
      </c>
      <c r="AI28">
        <f t="shared" si="24"/>
        <v>0</v>
      </c>
      <c r="AJ28">
        <f t="shared" si="31"/>
        <v>0</v>
      </c>
      <c r="AK28">
        <f t="shared" si="25"/>
        <v>0</v>
      </c>
      <c r="AL28">
        <f t="shared" si="26"/>
        <v>0</v>
      </c>
      <c r="AN28">
        <f t="shared" si="27"/>
        <v>0</v>
      </c>
      <c r="AO28">
        <f t="shared" si="28"/>
        <v>0</v>
      </c>
      <c r="AP28">
        <f t="shared" si="39"/>
        <v>0</v>
      </c>
      <c r="AQ28" s="74" t="str" cm="1">
        <f t="array" ref="AQ28">IFERROR(_xlfn.XLOOKUP($AB28,Blad1!$B$9:$B$43,Blad1!$C$9:$C$43+E28),"")</f>
        <v/>
      </c>
      <c r="AR28" s="74" t="str" cm="1">
        <f t="array" ref="AR28">IFERROR(_xlfn.XLOOKUP($AB28,Blad1!$J$9:$J$43,Blad1!$K$9:$K$43+E28),"")</f>
        <v/>
      </c>
      <c r="AS28" s="74" t="str" cm="1">
        <f t="array" ref="AS28">IFERROR(_xlfn.XLOOKUP($AB28,Blad1!$R$9:$R$43,Blad1!$S$9:$S$43+E28),"")</f>
        <v/>
      </c>
      <c r="AT28" s="74" t="str" cm="1">
        <f t="array" ref="AT28">IFERROR(_xlfn.XLOOKUP($AB28,Blad1!$AD$9:$AD$43,Blad1!$AE$9:$AE$43+E28),"")</f>
        <v/>
      </c>
      <c r="AU28" s="74" t="str" cm="1">
        <f t="array" ref="AU28">IFERROR(_xlfn.XLOOKUP($AB28,Blad1!$F$9:$F$43,Blad1!$G$9:$G$43+E28),"")</f>
        <v/>
      </c>
      <c r="AV28" s="74" t="str" cm="1">
        <f t="array" ref="AV28">IFERROR(_xlfn.XLOOKUP($AB28,Blad1!$N$9:$N$43,Blad1!$O$9:$O$43+E28),"")</f>
        <v/>
      </c>
      <c r="AW28" s="74"/>
      <c r="AX28" s="74" t="str" cm="1">
        <f t="array" ref="AX28">IFERROR(_xlfn.XLOOKUP($AB28,Blad1!$V$9:$V$43,Blad1!$W$9:$W$43+E28),"")</f>
        <v/>
      </c>
      <c r="AY28" s="74" t="str">
        <f>IF(B28="","",(_xlfn.XLOOKUP($AB28,Kontotabell!$X$12:$X$121,'3. Raindance'!$C$12:$C$121,"")))</f>
        <v/>
      </c>
      <c r="AZ28" s="74" t="str">
        <f>IF(B28="","",(_xlfn.XLOOKUP($AC28,Kontotabell!$X$12:$X$121,'3. Raindance'!$C$12:$C$121,"")))</f>
        <v/>
      </c>
    </row>
    <row r="29" spans="1:52" x14ac:dyDescent="0.25">
      <c r="A29" s="125" t="str">
        <v/>
      </c>
      <c r="B29" s="125" t="str">
        <v/>
      </c>
      <c r="C29" s="135" t="str">
        <v/>
      </c>
      <c r="D29" s="88">
        <v>0</v>
      </c>
      <c r="E29" s="88">
        <v>0</v>
      </c>
      <c r="F29" s="248">
        <f t="shared" si="3"/>
        <v>0</v>
      </c>
      <c r="G29" s="248">
        <f t="shared" si="4"/>
        <v>0</v>
      </c>
      <c r="H29" s="248">
        <f t="shared" si="5"/>
        <v>0</v>
      </c>
      <c r="I29" s="248">
        <f t="shared" si="6"/>
        <v>0</v>
      </c>
      <c r="J29" s="248">
        <f t="shared" si="7"/>
        <v>0</v>
      </c>
      <c r="K29" s="248"/>
      <c r="L29" s="248">
        <f t="shared" si="8"/>
        <v>0</v>
      </c>
      <c r="M29" s="248">
        <f t="shared" si="36"/>
        <v>0</v>
      </c>
      <c r="N29" s="248">
        <f t="shared" si="10"/>
        <v>0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t="str">
        <f t="shared" si="37"/>
        <v/>
      </c>
      <c r="AC29" t="str">
        <f t="shared" si="38"/>
        <v/>
      </c>
      <c r="AG29">
        <f t="shared" si="29"/>
        <v>0</v>
      </c>
      <c r="AH29">
        <f t="shared" si="30"/>
        <v>0</v>
      </c>
      <c r="AI29">
        <f t="shared" si="24"/>
        <v>0</v>
      </c>
      <c r="AJ29">
        <f t="shared" si="31"/>
        <v>0</v>
      </c>
      <c r="AK29">
        <f t="shared" si="25"/>
        <v>0</v>
      </c>
      <c r="AL29">
        <f t="shared" si="26"/>
        <v>0</v>
      </c>
      <c r="AN29">
        <f t="shared" si="27"/>
        <v>0</v>
      </c>
      <c r="AO29">
        <f t="shared" si="28"/>
        <v>0</v>
      </c>
      <c r="AP29">
        <f t="shared" si="39"/>
        <v>0</v>
      </c>
      <c r="AQ29" s="74" t="str" cm="1">
        <f t="array" ref="AQ29">IFERROR(_xlfn.XLOOKUP($AB29,Blad1!$B$9:$B$43,Blad1!$C$9:$C$43+E29),"")</f>
        <v/>
      </c>
      <c r="AR29" s="74" t="str" cm="1">
        <f t="array" ref="AR29">IFERROR(_xlfn.XLOOKUP($AB29,Blad1!$J$9:$J$43,Blad1!$K$9:$K$43+E29),"")</f>
        <v/>
      </c>
      <c r="AS29" s="74" t="str" cm="1">
        <f t="array" ref="AS29">IFERROR(_xlfn.XLOOKUP($AB29,Blad1!$R$9:$R$43,Blad1!$S$9:$S$43+E29),"")</f>
        <v/>
      </c>
      <c r="AT29" s="74" t="str" cm="1">
        <f t="array" ref="AT29">IFERROR(_xlfn.XLOOKUP($AB29,Blad1!$AD$9:$AD$43,Blad1!$AE$9:$AE$43+E29),"")</f>
        <v/>
      </c>
      <c r="AU29" s="74" t="str" cm="1">
        <f t="array" ref="AU29">IFERROR(_xlfn.XLOOKUP($AB29,Blad1!$F$9:$F$43,Blad1!$G$9:$G$43+E29),"")</f>
        <v/>
      </c>
      <c r="AV29" s="74" t="str" cm="1">
        <f t="array" ref="AV29">IFERROR(_xlfn.XLOOKUP($AB29,Blad1!$N$9:$N$43,Blad1!$O$9:$O$43+E29),"")</f>
        <v/>
      </c>
      <c r="AW29" s="74"/>
      <c r="AX29" s="74" t="str" cm="1">
        <f t="array" ref="AX29">IFERROR(_xlfn.XLOOKUP($AB29,Blad1!$V$9:$V$43,Blad1!$W$9:$W$43+E29),"")</f>
        <v/>
      </c>
      <c r="AY29" s="74" t="str">
        <f>IF(B29="","",(_xlfn.XLOOKUP($AB29,Kontotabell!$X$12:$X$121,'3. Raindance'!$C$12:$C$121,"")))</f>
        <v/>
      </c>
      <c r="AZ29" s="74" t="str">
        <f>IF(B29="","",(_xlfn.XLOOKUP($AC29,Kontotabell!$X$12:$X$121,'3. Raindance'!$C$12:$C$121,"")))</f>
        <v/>
      </c>
    </row>
    <row r="30" spans="1:52" x14ac:dyDescent="0.25">
      <c r="A30" s="125" t="str">
        <v/>
      </c>
      <c r="B30" s="125" t="str">
        <v/>
      </c>
      <c r="C30" s="135" t="str">
        <v/>
      </c>
      <c r="D30" s="88">
        <v>0</v>
      </c>
      <c r="E30" s="88">
        <v>0</v>
      </c>
      <c r="F30" s="248">
        <f t="shared" si="3"/>
        <v>0</v>
      </c>
      <c r="G30" s="248">
        <f t="shared" si="4"/>
        <v>0</v>
      </c>
      <c r="H30" s="248">
        <f t="shared" si="5"/>
        <v>0</v>
      </c>
      <c r="I30" s="248">
        <f t="shared" si="6"/>
        <v>0</v>
      </c>
      <c r="J30" s="248">
        <f t="shared" si="7"/>
        <v>0</v>
      </c>
      <c r="K30" s="248"/>
      <c r="L30" s="248">
        <f t="shared" si="8"/>
        <v>0</v>
      </c>
      <c r="M30" s="248">
        <f t="shared" si="36"/>
        <v>0</v>
      </c>
      <c r="N30" s="248">
        <f t="shared" si="10"/>
        <v>0</v>
      </c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t="str">
        <f t="shared" si="37"/>
        <v/>
      </c>
      <c r="AC30" t="str">
        <f t="shared" si="38"/>
        <v/>
      </c>
      <c r="AG30">
        <f t="shared" si="29"/>
        <v>0</v>
      </c>
      <c r="AH30">
        <f t="shared" si="30"/>
        <v>0</v>
      </c>
      <c r="AI30">
        <f t="shared" si="24"/>
        <v>0</v>
      </c>
      <c r="AJ30">
        <f t="shared" si="31"/>
        <v>0</v>
      </c>
      <c r="AK30">
        <f t="shared" si="25"/>
        <v>0</v>
      </c>
      <c r="AL30">
        <f t="shared" si="26"/>
        <v>0</v>
      </c>
      <c r="AN30">
        <f t="shared" si="27"/>
        <v>0</v>
      </c>
      <c r="AO30">
        <f t="shared" si="28"/>
        <v>0</v>
      </c>
      <c r="AP30">
        <f t="shared" si="39"/>
        <v>0</v>
      </c>
      <c r="AQ30" s="74" t="str" cm="1">
        <f t="array" ref="AQ30">IFERROR(_xlfn.XLOOKUP($AB30,Blad1!$B$9:$B$43,Blad1!$C$9:$C$43+E30),"")</f>
        <v/>
      </c>
      <c r="AR30" s="74" t="str" cm="1">
        <f t="array" ref="AR30">IFERROR(_xlfn.XLOOKUP($AB30,Blad1!$J$9:$J$43,Blad1!$K$9:$K$43+E30),"")</f>
        <v/>
      </c>
      <c r="AS30" s="74" t="str" cm="1">
        <f t="array" ref="AS30">IFERROR(_xlfn.XLOOKUP($AB30,Blad1!$R$9:$R$43,Blad1!$S$9:$S$43+E30),"")</f>
        <v/>
      </c>
      <c r="AT30" s="74" t="str" cm="1">
        <f t="array" ref="AT30">IFERROR(_xlfn.XLOOKUP($AB30,Blad1!$AD$9:$AD$43,Blad1!$AE$9:$AE$43+E30),"")</f>
        <v/>
      </c>
      <c r="AU30" s="74" t="str" cm="1">
        <f t="array" ref="AU30">IFERROR(_xlfn.XLOOKUP($AB30,Blad1!$F$9:$F$43,Blad1!$G$9:$G$43+E30),"")</f>
        <v/>
      </c>
      <c r="AV30" s="74" t="str" cm="1">
        <f t="array" ref="AV30">IFERROR(_xlfn.XLOOKUP($AB30,Blad1!$N$9:$N$43,Blad1!$O$9:$O$43+E30),"")</f>
        <v/>
      </c>
      <c r="AW30" s="74"/>
      <c r="AX30" s="74" t="str" cm="1">
        <f t="array" ref="AX30">IFERROR(_xlfn.XLOOKUP($AB30,Blad1!$V$9:$V$43,Blad1!$W$9:$W$43+E30),"")</f>
        <v/>
      </c>
      <c r="AY30" s="74" t="str">
        <f>IF(B30="","",(_xlfn.XLOOKUP($AB30,Kontotabell!$X$12:$X$121,'3. Raindance'!$C$12:$C$121,"")))</f>
        <v/>
      </c>
      <c r="AZ30" s="74" t="str">
        <f>IF(B30="","",(_xlfn.XLOOKUP($AC30,Kontotabell!$X$12:$X$121,'3. Raindance'!$C$12:$C$121,"")))</f>
        <v/>
      </c>
    </row>
    <row r="31" spans="1:52" x14ac:dyDescent="0.25">
      <c r="A31" s="125" t="str">
        <v/>
      </c>
      <c r="B31" s="125" t="str">
        <v/>
      </c>
      <c r="C31" s="135" t="str">
        <v/>
      </c>
      <c r="D31" s="88">
        <v>0</v>
      </c>
      <c r="E31" s="88">
        <v>0</v>
      </c>
      <c r="F31" s="248">
        <f t="shared" si="3"/>
        <v>0</v>
      </c>
      <c r="G31" s="248">
        <f t="shared" si="4"/>
        <v>0</v>
      </c>
      <c r="H31" s="248">
        <f t="shared" si="5"/>
        <v>0</v>
      </c>
      <c r="I31" s="248">
        <f t="shared" si="6"/>
        <v>0</v>
      </c>
      <c r="J31" s="248">
        <f t="shared" si="7"/>
        <v>0</v>
      </c>
      <c r="K31" s="248"/>
      <c r="L31" s="248">
        <f t="shared" si="8"/>
        <v>0</v>
      </c>
      <c r="M31" s="248">
        <f t="shared" si="36"/>
        <v>0</v>
      </c>
      <c r="N31" s="248">
        <f t="shared" si="10"/>
        <v>0</v>
      </c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t="str">
        <f t="shared" si="37"/>
        <v/>
      </c>
      <c r="AC31" t="str">
        <f t="shared" si="38"/>
        <v/>
      </c>
      <c r="AG31">
        <f t="shared" si="29"/>
        <v>0</v>
      </c>
      <c r="AH31">
        <f t="shared" si="30"/>
        <v>0</v>
      </c>
      <c r="AI31">
        <f t="shared" si="24"/>
        <v>0</v>
      </c>
      <c r="AJ31">
        <f t="shared" si="31"/>
        <v>0</v>
      </c>
      <c r="AK31">
        <f t="shared" si="25"/>
        <v>0</v>
      </c>
      <c r="AL31">
        <f t="shared" si="26"/>
        <v>0</v>
      </c>
      <c r="AN31">
        <f t="shared" si="27"/>
        <v>0</v>
      </c>
      <c r="AO31">
        <f t="shared" si="28"/>
        <v>0</v>
      </c>
      <c r="AP31">
        <f t="shared" si="39"/>
        <v>0</v>
      </c>
      <c r="AQ31" s="74" t="str" cm="1">
        <f t="array" ref="AQ31">IFERROR(_xlfn.XLOOKUP($AB31,Blad1!$B$9:$B$43,Blad1!$C$9:$C$43+E31),"")</f>
        <v/>
      </c>
      <c r="AR31" s="74" t="str" cm="1">
        <f t="array" ref="AR31">IFERROR(_xlfn.XLOOKUP($AB31,Blad1!$J$9:$J$43,Blad1!$K$9:$K$43+E31),"")</f>
        <v/>
      </c>
      <c r="AS31" s="74" t="str" cm="1">
        <f t="array" ref="AS31">IFERROR(_xlfn.XLOOKUP($AB31,Blad1!$R$9:$R$43,Blad1!$S$9:$S$43+E31),"")</f>
        <v/>
      </c>
      <c r="AT31" s="74" t="str" cm="1">
        <f t="array" ref="AT31">IFERROR(_xlfn.XLOOKUP($AB31,Blad1!$AD$9:$AD$43,Blad1!$AE$9:$AE$43+E31),"")</f>
        <v/>
      </c>
      <c r="AU31" s="74" t="str" cm="1">
        <f t="array" ref="AU31">IFERROR(_xlfn.XLOOKUP($AB31,Blad1!$F$9:$F$43,Blad1!$G$9:$G$43+E31),"")</f>
        <v/>
      </c>
      <c r="AV31" s="74" t="str" cm="1">
        <f t="array" ref="AV31">IFERROR(_xlfn.XLOOKUP($AB31,Blad1!$N$9:$N$43,Blad1!$O$9:$O$43+E31),"")</f>
        <v/>
      </c>
      <c r="AW31" s="74"/>
      <c r="AX31" s="74" t="str" cm="1">
        <f t="array" ref="AX31">IFERROR(_xlfn.XLOOKUP($AB31,Blad1!$V$9:$V$43,Blad1!$W$9:$W$43+E31),"")</f>
        <v/>
      </c>
      <c r="AY31" s="74" t="str">
        <f>IF(B31="","",(_xlfn.XLOOKUP($AB31,Kontotabell!$X$12:$X$121,'3. Raindance'!$C$12:$C$121,"")))</f>
        <v/>
      </c>
      <c r="AZ31" s="74" t="str">
        <f>IF(B31="","",(_xlfn.XLOOKUP($AC31,Kontotabell!$X$12:$X$121,'3. Raindance'!$C$12:$C$121,"")))</f>
        <v/>
      </c>
    </row>
    <row r="32" spans="1:52" x14ac:dyDescent="0.25">
      <c r="A32" s="125" t="str">
        <v/>
      </c>
      <c r="B32" s="125" t="str">
        <v/>
      </c>
      <c r="C32" s="135" t="str">
        <v/>
      </c>
      <c r="D32" s="88">
        <v>0</v>
      </c>
      <c r="E32" s="88">
        <v>0</v>
      </c>
      <c r="F32" s="248">
        <f t="shared" si="3"/>
        <v>0</v>
      </c>
      <c r="G32" s="248">
        <f t="shared" si="4"/>
        <v>0</v>
      </c>
      <c r="H32" s="248">
        <f t="shared" si="5"/>
        <v>0</v>
      </c>
      <c r="I32" s="248">
        <f t="shared" si="6"/>
        <v>0</v>
      </c>
      <c r="J32" s="248">
        <f t="shared" si="7"/>
        <v>0</v>
      </c>
      <c r="K32" s="248"/>
      <c r="L32" s="248">
        <f t="shared" si="8"/>
        <v>0</v>
      </c>
      <c r="M32" s="248">
        <f t="shared" si="36"/>
        <v>0</v>
      </c>
      <c r="N32" s="248">
        <f t="shared" si="10"/>
        <v>0</v>
      </c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t="str">
        <f t="shared" si="37"/>
        <v/>
      </c>
      <c r="AC32" t="str">
        <f t="shared" si="38"/>
        <v/>
      </c>
      <c r="AG32">
        <f t="shared" si="29"/>
        <v>0</v>
      </c>
      <c r="AH32">
        <f t="shared" si="30"/>
        <v>0</v>
      </c>
      <c r="AI32">
        <f t="shared" si="24"/>
        <v>0</v>
      </c>
      <c r="AJ32">
        <f t="shared" si="31"/>
        <v>0</v>
      </c>
      <c r="AK32">
        <f t="shared" si="25"/>
        <v>0</v>
      </c>
      <c r="AL32">
        <f t="shared" si="26"/>
        <v>0</v>
      </c>
      <c r="AN32">
        <f t="shared" si="27"/>
        <v>0</v>
      </c>
      <c r="AO32">
        <f t="shared" si="28"/>
        <v>0</v>
      </c>
      <c r="AP32">
        <f t="shared" si="39"/>
        <v>0</v>
      </c>
      <c r="AQ32" s="74" t="str" cm="1">
        <f t="array" ref="AQ32">IFERROR(_xlfn.XLOOKUP($AB32,Blad1!$B$9:$B$43,Blad1!$C$9:$C$43+E32),"")</f>
        <v/>
      </c>
      <c r="AR32" s="74" t="str" cm="1">
        <f t="array" ref="AR32">IFERROR(_xlfn.XLOOKUP($AB32,Blad1!$J$9:$J$43,Blad1!$K$9:$K$43+E32),"")</f>
        <v/>
      </c>
      <c r="AS32" s="74" t="str" cm="1">
        <f t="array" ref="AS32">IFERROR(_xlfn.XLOOKUP($AB32,Blad1!$R$9:$R$43,Blad1!$S$9:$S$43+E32),"")</f>
        <v/>
      </c>
      <c r="AT32" s="74" t="str" cm="1">
        <f t="array" ref="AT32">IFERROR(_xlfn.XLOOKUP($AB32,Blad1!$AD$9:$AD$43,Blad1!$AE$9:$AE$43+E32),"")</f>
        <v/>
      </c>
      <c r="AU32" s="74" t="str" cm="1">
        <f t="array" ref="AU32">IFERROR(_xlfn.XLOOKUP($AB32,Blad1!$F$9:$F$43,Blad1!$G$9:$G$43+E32),"")</f>
        <v/>
      </c>
      <c r="AV32" s="74" t="str" cm="1">
        <f t="array" ref="AV32">IFERROR(_xlfn.XLOOKUP($AB32,Blad1!$N$9:$N$43,Blad1!$O$9:$O$43+E32),"")</f>
        <v/>
      </c>
      <c r="AW32" s="74"/>
      <c r="AX32" s="74" t="str" cm="1">
        <f t="array" ref="AX32">IFERROR(_xlfn.XLOOKUP($AB32,Blad1!$V$9:$V$43,Blad1!$W$9:$W$43+E32),"")</f>
        <v/>
      </c>
      <c r="AY32" s="74" t="str">
        <f>IF(B32="","",(_xlfn.XLOOKUP($AB32,Kontotabell!$X$12:$X$121,'3. Raindance'!$C$12:$C$121,"")))</f>
        <v/>
      </c>
      <c r="AZ32" s="74" t="str">
        <f>IF(B32="","",(_xlfn.XLOOKUP($AC32,Kontotabell!$X$12:$X$121,'3. Raindance'!$C$12:$C$121,"")))</f>
        <v/>
      </c>
    </row>
    <row r="33" spans="1:52" x14ac:dyDescent="0.25">
      <c r="A33" s="125" t="str">
        <v/>
      </c>
      <c r="B33" s="125" t="str">
        <v/>
      </c>
      <c r="C33" s="135" t="str">
        <v/>
      </c>
      <c r="D33" s="88">
        <v>0</v>
      </c>
      <c r="E33" s="88">
        <v>0</v>
      </c>
      <c r="F33" s="248">
        <f t="shared" si="3"/>
        <v>0</v>
      </c>
      <c r="G33" s="248">
        <f t="shared" si="4"/>
        <v>0</v>
      </c>
      <c r="H33" s="248">
        <f t="shared" si="5"/>
        <v>0</v>
      </c>
      <c r="I33" s="248">
        <f t="shared" si="6"/>
        <v>0</v>
      </c>
      <c r="J33" s="248">
        <f t="shared" si="7"/>
        <v>0</v>
      </c>
      <c r="K33" s="248"/>
      <c r="L33" s="248">
        <f t="shared" si="8"/>
        <v>0</v>
      </c>
      <c r="M33" s="248">
        <f t="shared" si="36"/>
        <v>0</v>
      </c>
      <c r="N33" s="248">
        <f t="shared" si="10"/>
        <v>0</v>
      </c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t="str">
        <f t="shared" si="37"/>
        <v/>
      </c>
      <c r="AC33" t="str">
        <f t="shared" si="38"/>
        <v/>
      </c>
      <c r="AG33">
        <f t="shared" si="29"/>
        <v>0</v>
      </c>
      <c r="AH33">
        <f t="shared" si="30"/>
        <v>0</v>
      </c>
      <c r="AI33">
        <f t="shared" si="24"/>
        <v>0</v>
      </c>
      <c r="AJ33">
        <f t="shared" si="31"/>
        <v>0</v>
      </c>
      <c r="AK33">
        <f t="shared" si="25"/>
        <v>0</v>
      </c>
      <c r="AL33">
        <f t="shared" si="26"/>
        <v>0</v>
      </c>
      <c r="AN33">
        <f t="shared" si="27"/>
        <v>0</v>
      </c>
      <c r="AO33">
        <f t="shared" si="28"/>
        <v>0</v>
      </c>
      <c r="AP33">
        <f t="shared" si="39"/>
        <v>0</v>
      </c>
      <c r="AQ33" s="74" t="str" cm="1">
        <f t="array" ref="AQ33">IFERROR(_xlfn.XLOOKUP($AB33,Blad1!$B$9:$B$43,Blad1!$C$9:$C$43+E33),"")</f>
        <v/>
      </c>
      <c r="AR33" s="74" t="str" cm="1">
        <f t="array" ref="AR33">IFERROR(_xlfn.XLOOKUP($AB33,Blad1!$J$9:$J$43,Blad1!$K$9:$K$43+E33),"")</f>
        <v/>
      </c>
      <c r="AS33" s="74" t="str" cm="1">
        <f t="array" ref="AS33">IFERROR(_xlfn.XLOOKUP($AB33,Blad1!$R$9:$R$43,Blad1!$S$9:$S$43+E33),"")</f>
        <v/>
      </c>
      <c r="AT33" s="74" t="str" cm="1">
        <f t="array" ref="AT33">IFERROR(_xlfn.XLOOKUP($AB33,Blad1!$AD$9:$AD$43,Blad1!$AE$9:$AE$43+E33),"")</f>
        <v/>
      </c>
      <c r="AU33" s="74" t="str" cm="1">
        <f t="array" ref="AU33">IFERROR(_xlfn.XLOOKUP($AB33,Blad1!$F$9:$F$43,Blad1!$G$9:$G$43+E33),"")</f>
        <v/>
      </c>
      <c r="AV33" s="74" t="str" cm="1">
        <f t="array" ref="AV33">IFERROR(_xlfn.XLOOKUP($AB33,Blad1!$N$9:$N$43,Blad1!$O$9:$O$43+E33),"")</f>
        <v/>
      </c>
      <c r="AW33" s="74"/>
      <c r="AX33" s="74" t="str" cm="1">
        <f t="array" ref="AX33">IFERROR(_xlfn.XLOOKUP($AB33,Blad1!$V$9:$V$43,Blad1!$W$9:$W$43+E33),"")</f>
        <v/>
      </c>
      <c r="AY33" s="74" t="str">
        <f>IF(B33="","",(_xlfn.XLOOKUP($AB33,Kontotabell!$X$12:$X$121,'3. Raindance'!$C$12:$C$121,"")))</f>
        <v/>
      </c>
      <c r="AZ33" s="74" t="str">
        <f>IF(B33="","",(_xlfn.XLOOKUP($AC33,Kontotabell!$X$12:$X$121,'3. Raindance'!$C$12:$C$121,"")))</f>
        <v/>
      </c>
    </row>
    <row r="34" spans="1:52" x14ac:dyDescent="0.25">
      <c r="A34" s="125" t="str">
        <v/>
      </c>
      <c r="B34" s="125" t="str">
        <v/>
      </c>
      <c r="C34" s="135" t="str">
        <v/>
      </c>
      <c r="D34" s="88">
        <v>0</v>
      </c>
      <c r="E34" s="88">
        <v>0</v>
      </c>
      <c r="F34" s="248">
        <f t="shared" si="3"/>
        <v>0</v>
      </c>
      <c r="G34" s="248">
        <f t="shared" si="4"/>
        <v>0</v>
      </c>
      <c r="H34" s="248">
        <f t="shared" si="5"/>
        <v>0</v>
      </c>
      <c r="I34" s="248">
        <f t="shared" si="6"/>
        <v>0</v>
      </c>
      <c r="J34" s="248">
        <f t="shared" si="7"/>
        <v>0</v>
      </c>
      <c r="K34" s="248"/>
      <c r="L34" s="248">
        <f t="shared" si="8"/>
        <v>0</v>
      </c>
      <c r="M34" s="248">
        <f t="shared" si="36"/>
        <v>0</v>
      </c>
      <c r="N34" s="248">
        <f t="shared" si="10"/>
        <v>0</v>
      </c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t="str">
        <f t="shared" si="37"/>
        <v/>
      </c>
      <c r="AC34" t="str">
        <f t="shared" si="38"/>
        <v/>
      </c>
      <c r="AG34">
        <f t="shared" si="29"/>
        <v>0</v>
      </c>
      <c r="AH34">
        <f t="shared" si="30"/>
        <v>0</v>
      </c>
      <c r="AI34">
        <f t="shared" si="24"/>
        <v>0</v>
      </c>
      <c r="AJ34">
        <f t="shared" si="31"/>
        <v>0</v>
      </c>
      <c r="AK34">
        <f t="shared" si="25"/>
        <v>0</v>
      </c>
      <c r="AL34">
        <f t="shared" si="26"/>
        <v>0</v>
      </c>
      <c r="AN34">
        <f t="shared" si="27"/>
        <v>0</v>
      </c>
      <c r="AO34">
        <f t="shared" si="28"/>
        <v>0</v>
      </c>
      <c r="AP34">
        <f t="shared" si="39"/>
        <v>0</v>
      </c>
      <c r="AQ34" s="74" t="str" cm="1">
        <f t="array" ref="AQ34">IFERROR(_xlfn.XLOOKUP($AB34,Blad1!$B$9:$B$43,Blad1!$C$9:$C$43+E34),"")</f>
        <v/>
      </c>
      <c r="AR34" s="74" t="str" cm="1">
        <f t="array" ref="AR34">IFERROR(_xlfn.XLOOKUP($AB34,Blad1!$J$9:$J$43,Blad1!$K$9:$K$43+E34),"")</f>
        <v/>
      </c>
      <c r="AS34" s="74" t="str" cm="1">
        <f t="array" ref="AS34">IFERROR(_xlfn.XLOOKUP($AB34,Blad1!$R$9:$R$43,Blad1!$S$9:$S$43+E34),"")</f>
        <v/>
      </c>
      <c r="AT34" s="74" t="str" cm="1">
        <f t="array" ref="AT34">IFERROR(_xlfn.XLOOKUP($AB34,Blad1!$AD$9:$AD$43,Blad1!$AE$9:$AE$43+E34),"")</f>
        <v/>
      </c>
      <c r="AU34" s="74" t="str" cm="1">
        <f t="array" ref="AU34">IFERROR(_xlfn.XLOOKUP($AB34,Blad1!$F$9:$F$43,Blad1!$G$9:$G$43+E34),"")</f>
        <v/>
      </c>
      <c r="AV34" s="74" t="str" cm="1">
        <f t="array" ref="AV34">IFERROR(_xlfn.XLOOKUP($AB34,Blad1!$N$9:$N$43,Blad1!$O$9:$O$43+E34),"")</f>
        <v/>
      </c>
      <c r="AW34" s="74"/>
      <c r="AX34" s="74" t="str" cm="1">
        <f t="array" ref="AX34">IFERROR(_xlfn.XLOOKUP($AB34,Blad1!$V$9:$V$43,Blad1!$W$9:$W$43+E34),"")</f>
        <v/>
      </c>
      <c r="AY34" s="74" t="str">
        <f>IF(B34="","",(_xlfn.XLOOKUP($AB34,Kontotabell!$X$12:$X$121,'3. Raindance'!$C$12:$C$121,"")))</f>
        <v/>
      </c>
      <c r="AZ34" s="74" t="str">
        <f>IF(B34="","",(_xlfn.XLOOKUP($AC34,Kontotabell!$X$12:$X$121,'3. Raindance'!$C$12:$C$121,"")))</f>
        <v/>
      </c>
    </row>
    <row r="35" spans="1:52" x14ac:dyDescent="0.25">
      <c r="A35" s="125" t="str">
        <v/>
      </c>
      <c r="B35" s="125" t="str">
        <v/>
      </c>
      <c r="C35" s="135" t="str">
        <v/>
      </c>
      <c r="D35" s="88">
        <v>0</v>
      </c>
      <c r="E35" s="88">
        <v>0</v>
      </c>
      <c r="F35" s="248">
        <f t="shared" si="3"/>
        <v>0</v>
      </c>
      <c r="G35" s="248">
        <f t="shared" si="4"/>
        <v>0</v>
      </c>
      <c r="H35" s="248">
        <f t="shared" si="5"/>
        <v>0</v>
      </c>
      <c r="I35" s="248">
        <f t="shared" si="6"/>
        <v>0</v>
      </c>
      <c r="J35" s="248">
        <f t="shared" si="7"/>
        <v>0</v>
      </c>
      <c r="K35" s="248"/>
      <c r="L35" s="248">
        <f t="shared" si="8"/>
        <v>0</v>
      </c>
      <c r="M35" s="248">
        <f t="shared" si="36"/>
        <v>0</v>
      </c>
      <c r="N35" s="248">
        <f t="shared" si="10"/>
        <v>0</v>
      </c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t="str">
        <f t="shared" si="37"/>
        <v/>
      </c>
      <c r="AC35" t="str">
        <f t="shared" si="38"/>
        <v/>
      </c>
      <c r="AG35">
        <f t="shared" si="29"/>
        <v>0</v>
      </c>
      <c r="AH35">
        <f t="shared" si="30"/>
        <v>0</v>
      </c>
      <c r="AI35">
        <f t="shared" si="24"/>
        <v>0</v>
      </c>
      <c r="AJ35">
        <f t="shared" si="31"/>
        <v>0</v>
      </c>
      <c r="AK35">
        <f t="shared" si="25"/>
        <v>0</v>
      </c>
      <c r="AL35">
        <f t="shared" si="26"/>
        <v>0</v>
      </c>
      <c r="AN35">
        <f t="shared" si="27"/>
        <v>0</v>
      </c>
      <c r="AO35">
        <f t="shared" si="28"/>
        <v>0</v>
      </c>
      <c r="AP35">
        <f t="shared" si="39"/>
        <v>0</v>
      </c>
      <c r="AQ35" s="74" t="str" cm="1">
        <f t="array" ref="AQ35">IFERROR(_xlfn.XLOOKUP($AB35,Blad1!$B$9:$B$43,Blad1!$C$9:$C$43+E35),"")</f>
        <v/>
      </c>
      <c r="AR35" s="74" t="str" cm="1">
        <f t="array" ref="AR35">IFERROR(_xlfn.XLOOKUP($AB35,Blad1!$J$9:$J$43,Blad1!$K$9:$K$43+E35),"")</f>
        <v/>
      </c>
      <c r="AS35" s="74" t="str" cm="1">
        <f t="array" ref="AS35">IFERROR(_xlfn.XLOOKUP($AB35,Blad1!$R$9:$R$43,Blad1!$S$9:$S$43+E35),"")</f>
        <v/>
      </c>
      <c r="AT35" s="74" t="str" cm="1">
        <f t="array" ref="AT35">IFERROR(_xlfn.XLOOKUP($AB35,Blad1!$AD$9:$AD$43,Blad1!$AE$9:$AE$43+E35),"")</f>
        <v/>
      </c>
      <c r="AU35" s="74" t="str" cm="1">
        <f t="array" ref="AU35">IFERROR(_xlfn.XLOOKUP($AB35,Blad1!$F$9:$F$43,Blad1!$G$9:$G$43+E35),"")</f>
        <v/>
      </c>
      <c r="AV35" s="74" t="str" cm="1">
        <f t="array" ref="AV35">IFERROR(_xlfn.XLOOKUP($AB35,Blad1!$N$9:$N$43,Blad1!$O$9:$O$43+E35),"")</f>
        <v/>
      </c>
      <c r="AW35" s="74"/>
      <c r="AX35" s="74" t="str" cm="1">
        <f t="array" ref="AX35">IFERROR(_xlfn.XLOOKUP($AB35,Blad1!$V$9:$V$43,Blad1!$W$9:$W$43+E35),"")</f>
        <v/>
      </c>
      <c r="AY35" s="74" t="str">
        <f>IF(B35="","",(_xlfn.XLOOKUP($AB35,Kontotabell!$X$12:$X$121,'3. Raindance'!$C$12:$C$121,"")))</f>
        <v/>
      </c>
      <c r="AZ35" s="74" t="str">
        <f>IF(B35="","",(_xlfn.XLOOKUP($AC35,Kontotabell!$X$12:$X$121,'3. Raindance'!$C$12:$C$121,"")))</f>
        <v/>
      </c>
    </row>
    <row r="36" spans="1:52" x14ac:dyDescent="0.25">
      <c r="A36" s="125" t="str">
        <v/>
      </c>
      <c r="B36" s="125" t="str">
        <v/>
      </c>
      <c r="C36" s="135" t="str">
        <v/>
      </c>
      <c r="D36" s="88">
        <v>0</v>
      </c>
      <c r="E36" s="88">
        <v>0</v>
      </c>
      <c r="F36" s="248">
        <f t="shared" si="3"/>
        <v>0</v>
      </c>
      <c r="G36" s="248">
        <f t="shared" si="4"/>
        <v>0</v>
      </c>
      <c r="H36" s="248">
        <f t="shared" si="5"/>
        <v>0</v>
      </c>
      <c r="I36" s="248">
        <f t="shared" si="6"/>
        <v>0</v>
      </c>
      <c r="J36" s="248">
        <f t="shared" si="7"/>
        <v>0</v>
      </c>
      <c r="K36" s="248"/>
      <c r="L36" s="248">
        <f t="shared" si="8"/>
        <v>0</v>
      </c>
      <c r="M36" s="248">
        <f t="shared" si="36"/>
        <v>0</v>
      </c>
      <c r="N36" s="248">
        <f t="shared" si="10"/>
        <v>0</v>
      </c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t="str">
        <f t="shared" si="37"/>
        <v/>
      </c>
      <c r="AC36" t="str">
        <f t="shared" si="38"/>
        <v/>
      </c>
      <c r="AG36">
        <f t="shared" si="29"/>
        <v>0</v>
      </c>
      <c r="AH36">
        <f t="shared" si="30"/>
        <v>0</v>
      </c>
      <c r="AI36">
        <f t="shared" si="24"/>
        <v>0</v>
      </c>
      <c r="AJ36">
        <f t="shared" si="31"/>
        <v>0</v>
      </c>
      <c r="AK36">
        <f t="shared" si="25"/>
        <v>0</v>
      </c>
      <c r="AL36">
        <f t="shared" si="26"/>
        <v>0</v>
      </c>
      <c r="AN36">
        <f t="shared" si="27"/>
        <v>0</v>
      </c>
      <c r="AO36">
        <f t="shared" si="28"/>
        <v>0</v>
      </c>
      <c r="AP36">
        <f t="shared" si="39"/>
        <v>0</v>
      </c>
      <c r="AQ36" s="74" t="str" cm="1">
        <f t="array" ref="AQ36">IFERROR(_xlfn.XLOOKUP($AB36,Blad1!$B$9:$B$43,Blad1!$C$9:$C$43+E36),"")</f>
        <v/>
      </c>
      <c r="AR36" s="74" t="str" cm="1">
        <f t="array" ref="AR36">IFERROR(_xlfn.XLOOKUP($AB36,Blad1!$J$9:$J$43,Blad1!$K$9:$K$43+E36),"")</f>
        <v/>
      </c>
      <c r="AS36" s="74" t="str" cm="1">
        <f t="array" ref="AS36">IFERROR(_xlfn.XLOOKUP($AB36,Blad1!$R$9:$R$43,Blad1!$S$9:$S$43+E36),"")</f>
        <v/>
      </c>
      <c r="AT36" s="74" t="str" cm="1">
        <f t="array" ref="AT36">IFERROR(_xlfn.XLOOKUP($AB36,Blad1!$AD$9:$AD$43,Blad1!$AE$9:$AE$43+E36),"")</f>
        <v/>
      </c>
      <c r="AU36" s="74" t="str" cm="1">
        <f t="array" ref="AU36">IFERROR(_xlfn.XLOOKUP($AB36,Blad1!$F$9:$F$43,Blad1!$G$9:$G$43+E36),"")</f>
        <v/>
      </c>
      <c r="AV36" s="74" t="str" cm="1">
        <f t="array" ref="AV36">IFERROR(_xlfn.XLOOKUP($AB36,Blad1!$N$9:$N$43,Blad1!$O$9:$O$43+E36),"")</f>
        <v/>
      </c>
      <c r="AW36" s="74"/>
      <c r="AX36" s="74" t="str" cm="1">
        <f t="array" ref="AX36">IFERROR(_xlfn.XLOOKUP($AB36,Blad1!$V$9:$V$43,Blad1!$W$9:$W$43+E36),"")</f>
        <v/>
      </c>
      <c r="AY36" s="74" t="str">
        <f>IF(B36="","",(_xlfn.XLOOKUP($AB36,Kontotabell!$X$12:$X$121,'3. Raindance'!$C$12:$C$121,"")))</f>
        <v/>
      </c>
      <c r="AZ36" s="74" t="str">
        <f>IF(B36="","",(_xlfn.XLOOKUP($AC36,Kontotabell!$X$12:$X$121,'3. Raindance'!$C$12:$C$121,"")))</f>
        <v/>
      </c>
    </row>
    <row r="37" spans="1:52" x14ac:dyDescent="0.25">
      <c r="A37" s="136" t="str">
        <v/>
      </c>
      <c r="B37" s="136" t="str">
        <v/>
      </c>
      <c r="C37" s="137" t="str">
        <v/>
      </c>
      <c r="D37" s="88">
        <v>0</v>
      </c>
      <c r="E37" s="88">
        <v>0</v>
      </c>
      <c r="F37" s="248">
        <f t="shared" si="3"/>
        <v>0</v>
      </c>
      <c r="G37" s="248">
        <f t="shared" si="4"/>
        <v>0</v>
      </c>
      <c r="H37" s="248">
        <f t="shared" si="5"/>
        <v>0</v>
      </c>
      <c r="I37" s="248">
        <f t="shared" si="6"/>
        <v>0</v>
      </c>
      <c r="J37" s="248">
        <f t="shared" si="7"/>
        <v>0</v>
      </c>
      <c r="K37" s="248"/>
      <c r="L37" s="248">
        <f t="shared" si="8"/>
        <v>0</v>
      </c>
      <c r="M37" s="248">
        <f t="shared" si="36"/>
        <v>0</v>
      </c>
      <c r="N37" s="248">
        <f t="shared" si="10"/>
        <v>0</v>
      </c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t="str">
        <f t="shared" si="37"/>
        <v/>
      </c>
      <c r="AC37" t="str">
        <f t="shared" si="38"/>
        <v/>
      </c>
      <c r="AG37">
        <f t="shared" si="29"/>
        <v>0</v>
      </c>
      <c r="AH37">
        <f t="shared" si="30"/>
        <v>0</v>
      </c>
      <c r="AI37">
        <f t="shared" si="24"/>
        <v>0</v>
      </c>
      <c r="AJ37">
        <f t="shared" si="31"/>
        <v>0</v>
      </c>
      <c r="AK37">
        <f t="shared" si="25"/>
        <v>0</v>
      </c>
      <c r="AL37">
        <f t="shared" si="26"/>
        <v>0</v>
      </c>
      <c r="AN37">
        <f t="shared" si="27"/>
        <v>0</v>
      </c>
      <c r="AO37">
        <f t="shared" si="28"/>
        <v>0</v>
      </c>
      <c r="AP37">
        <f t="shared" si="39"/>
        <v>0</v>
      </c>
      <c r="AQ37" s="74" t="str" cm="1">
        <f t="array" ref="AQ37">IFERROR(_xlfn.XLOOKUP($AB37,Blad1!$B$9:$B$43,Blad1!$C$9:$C$43+E37),"")</f>
        <v/>
      </c>
      <c r="AR37" s="74" t="str" cm="1">
        <f t="array" ref="AR37">IFERROR(_xlfn.XLOOKUP($AB37,Blad1!$J$9:$J$43,Blad1!$K$9:$K$43+E37),"")</f>
        <v/>
      </c>
      <c r="AS37" s="74" t="str" cm="1">
        <f t="array" ref="AS37">IFERROR(_xlfn.XLOOKUP($AB37,Blad1!$R$9:$R$43,Blad1!$S$9:$S$43+E37),"")</f>
        <v/>
      </c>
      <c r="AT37" s="74" t="str" cm="1">
        <f t="array" ref="AT37">IFERROR(_xlfn.XLOOKUP($AB37,Blad1!$AD$9:$AD$43,Blad1!$AE$9:$AE$43+E37),"")</f>
        <v/>
      </c>
      <c r="AU37" s="74" t="str" cm="1">
        <f t="array" ref="AU37">IFERROR(_xlfn.XLOOKUP($AB37,Blad1!$F$9:$F$43,Blad1!$G$9:$G$43+E37),"")</f>
        <v/>
      </c>
      <c r="AV37" s="74" t="str" cm="1">
        <f t="array" ref="AV37">IFERROR(_xlfn.XLOOKUP($AB37,Blad1!$N$9:$N$43,Blad1!$O$9:$O$43+E37),"")</f>
        <v/>
      </c>
      <c r="AW37" s="74"/>
      <c r="AX37" s="74" t="str" cm="1">
        <f t="array" ref="AX37">IFERROR(_xlfn.XLOOKUP($AB37,Blad1!$V$9:$V$43,Blad1!$W$9:$W$43+E37),"")</f>
        <v/>
      </c>
      <c r="AY37" s="74" t="str">
        <f>IF(B37="","",(_xlfn.XLOOKUP($AB37,Kontotabell!$X$12:$X$121,'3. Raindance'!$C$12:$C$121,"")))</f>
        <v/>
      </c>
      <c r="AZ37" s="74" t="str">
        <f>IF(B37="","",(_xlfn.XLOOKUP($AC37,Kontotabell!$X$12:$X$121,'3. Raindance'!$C$12:$C$121,"")))</f>
        <v/>
      </c>
    </row>
    <row r="38" spans="1:52" x14ac:dyDescent="0.25">
      <c r="A38" s="136" t="str">
        <v/>
      </c>
      <c r="B38" s="136" t="str">
        <v/>
      </c>
      <c r="C38" s="137" t="str">
        <v/>
      </c>
      <c r="D38" s="88">
        <v>0</v>
      </c>
      <c r="E38" s="88">
        <v>0</v>
      </c>
      <c r="F38" s="248">
        <f t="shared" si="3"/>
        <v>0</v>
      </c>
      <c r="G38" s="248">
        <f t="shared" si="4"/>
        <v>0</v>
      </c>
      <c r="H38" s="248">
        <f t="shared" si="5"/>
        <v>0</v>
      </c>
      <c r="I38" s="248">
        <f t="shared" si="6"/>
        <v>0</v>
      </c>
      <c r="J38" s="248">
        <f t="shared" si="7"/>
        <v>0</v>
      </c>
      <c r="K38" s="248"/>
      <c r="L38" s="248">
        <f t="shared" si="8"/>
        <v>0</v>
      </c>
      <c r="M38" s="248">
        <f t="shared" si="36"/>
        <v>0</v>
      </c>
      <c r="N38" s="248">
        <f t="shared" si="10"/>
        <v>0</v>
      </c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t="str">
        <f t="shared" si="37"/>
        <v/>
      </c>
      <c r="AC38" t="str">
        <f t="shared" si="38"/>
        <v/>
      </c>
      <c r="AG38">
        <f t="shared" si="29"/>
        <v>0</v>
      </c>
      <c r="AH38">
        <f t="shared" si="30"/>
        <v>0</v>
      </c>
      <c r="AI38">
        <f t="shared" si="24"/>
        <v>0</v>
      </c>
      <c r="AJ38">
        <f t="shared" si="31"/>
        <v>0</v>
      </c>
      <c r="AK38">
        <f t="shared" si="25"/>
        <v>0</v>
      </c>
      <c r="AL38">
        <f t="shared" si="26"/>
        <v>0</v>
      </c>
      <c r="AN38">
        <f t="shared" si="27"/>
        <v>0</v>
      </c>
      <c r="AO38">
        <f t="shared" si="28"/>
        <v>0</v>
      </c>
      <c r="AP38">
        <f t="shared" si="39"/>
        <v>0</v>
      </c>
      <c r="AQ38" s="74" t="str" cm="1">
        <f t="array" ref="AQ38">IFERROR(_xlfn.XLOOKUP($AB38,Blad1!$B$9:$B$43,Blad1!$C$9:$C$43+E38),"")</f>
        <v/>
      </c>
      <c r="AR38" s="74" t="str" cm="1">
        <f t="array" ref="AR38">IFERROR(_xlfn.XLOOKUP($AB38,Blad1!$J$9:$J$43,Blad1!$K$9:$K$43+E38),"")</f>
        <v/>
      </c>
      <c r="AS38" s="74" t="str" cm="1">
        <f t="array" ref="AS38">IFERROR(_xlfn.XLOOKUP($AB38,Blad1!$R$9:$R$43,Blad1!$S$9:$S$43+E38),"")</f>
        <v/>
      </c>
      <c r="AT38" s="74" t="str" cm="1">
        <f t="array" ref="AT38">IFERROR(_xlfn.XLOOKUP($AB38,Blad1!$AD$9:$AD$43,Blad1!$AE$9:$AE$43+E38),"")</f>
        <v/>
      </c>
      <c r="AU38" s="74" t="str" cm="1">
        <f t="array" ref="AU38">IFERROR(_xlfn.XLOOKUP($AB38,Blad1!$F$9:$F$43,Blad1!$G$9:$G$43+E38),"")</f>
        <v/>
      </c>
      <c r="AV38" s="74" t="str" cm="1">
        <f t="array" ref="AV38">IFERROR(_xlfn.XLOOKUP($AB38,Blad1!$N$9:$N$43,Blad1!$O$9:$O$43+E38),"")</f>
        <v/>
      </c>
      <c r="AW38" s="74"/>
      <c r="AX38" s="74" t="str" cm="1">
        <f t="array" ref="AX38">IFERROR(_xlfn.XLOOKUP($AB38,Blad1!$V$9:$V$43,Blad1!$W$9:$W$43+E38),"")</f>
        <v/>
      </c>
      <c r="AY38" s="74" t="str">
        <f>IF(B38="","",(_xlfn.XLOOKUP($AB38,Kontotabell!$X$12:$X$121,'3. Raindance'!$C$12:$C$121,"")))</f>
        <v/>
      </c>
      <c r="AZ38" s="74" t="str">
        <f>IF(B38="","",(_xlfn.XLOOKUP($AC38,Kontotabell!$X$12:$X$121,'3. Raindance'!$C$12:$C$121,"")))</f>
        <v/>
      </c>
    </row>
    <row r="39" spans="1:52" x14ac:dyDescent="0.25">
      <c r="A39" s="138" t="str">
        <v/>
      </c>
      <c r="B39" s="138" t="str">
        <v/>
      </c>
      <c r="C39" s="139" t="str">
        <v/>
      </c>
      <c r="D39" s="88">
        <v>0</v>
      </c>
      <c r="E39" s="88">
        <v>0</v>
      </c>
      <c r="F39" s="248">
        <f t="shared" si="3"/>
        <v>0</v>
      </c>
      <c r="G39" s="248">
        <f t="shared" si="4"/>
        <v>0</v>
      </c>
      <c r="H39" s="248">
        <f t="shared" si="5"/>
        <v>0</v>
      </c>
      <c r="I39" s="248">
        <f t="shared" si="6"/>
        <v>0</v>
      </c>
      <c r="J39" s="248">
        <f t="shared" si="7"/>
        <v>0</v>
      </c>
      <c r="K39" s="248"/>
      <c r="L39" s="248">
        <f t="shared" si="8"/>
        <v>0</v>
      </c>
      <c r="M39" s="248">
        <f t="shared" si="36"/>
        <v>0</v>
      </c>
      <c r="N39" s="248">
        <f t="shared" si="10"/>
        <v>0</v>
      </c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t="str">
        <f t="shared" si="37"/>
        <v/>
      </c>
      <c r="AC39" t="str">
        <f t="shared" si="38"/>
        <v/>
      </c>
      <c r="AG39">
        <f t="shared" si="29"/>
        <v>0</v>
      </c>
      <c r="AH39">
        <f t="shared" si="30"/>
        <v>0</v>
      </c>
      <c r="AI39">
        <f t="shared" si="24"/>
        <v>0</v>
      </c>
      <c r="AJ39">
        <f t="shared" si="31"/>
        <v>0</v>
      </c>
      <c r="AK39">
        <f t="shared" si="25"/>
        <v>0</v>
      </c>
      <c r="AL39">
        <f t="shared" si="26"/>
        <v>0</v>
      </c>
      <c r="AN39">
        <f t="shared" si="27"/>
        <v>0</v>
      </c>
      <c r="AO39">
        <f t="shared" si="28"/>
        <v>0</v>
      </c>
      <c r="AP39">
        <f t="shared" si="39"/>
        <v>0</v>
      </c>
      <c r="AQ39" s="74" t="str" cm="1">
        <f t="array" ref="AQ39">IFERROR(_xlfn.XLOOKUP($AB39,Blad1!$B$9:$B$43,Blad1!$C$9:$C$43+E39),"")</f>
        <v/>
      </c>
      <c r="AR39" s="74" t="str" cm="1">
        <f t="array" ref="AR39">IFERROR(_xlfn.XLOOKUP($AB39,Blad1!$J$9:$J$43,Blad1!$K$9:$K$43+E39),"")</f>
        <v/>
      </c>
      <c r="AS39" s="74" t="str" cm="1">
        <f t="array" ref="AS39">IFERROR(_xlfn.XLOOKUP($AB39,Blad1!$R$9:$R$43,Blad1!$S$9:$S$43+E39),"")</f>
        <v/>
      </c>
      <c r="AT39" s="74" t="str" cm="1">
        <f t="array" ref="AT39">IFERROR(_xlfn.XLOOKUP($AB39,Blad1!$AD$9:$AD$43,Blad1!$AE$9:$AE$43+E39),"")</f>
        <v/>
      </c>
      <c r="AU39" s="74" t="str" cm="1">
        <f t="array" ref="AU39">IFERROR(_xlfn.XLOOKUP($AB39,Blad1!$F$9:$F$43,Blad1!$G$9:$G$43+E39),"")</f>
        <v/>
      </c>
      <c r="AV39" s="74" t="str" cm="1">
        <f t="array" ref="AV39">IFERROR(_xlfn.XLOOKUP($AB39,Blad1!$N$9:$N$43,Blad1!$O$9:$O$43+E39),"")</f>
        <v/>
      </c>
      <c r="AW39" s="74"/>
      <c r="AX39" s="74" t="str" cm="1">
        <f t="array" ref="AX39">IFERROR(_xlfn.XLOOKUP($AB39,Blad1!$V$9:$V$43,Blad1!$W$9:$W$43+E39),"")</f>
        <v/>
      </c>
      <c r="AY39" s="74" t="str">
        <f>IF(B39="","",(_xlfn.XLOOKUP($AB39,Kontotabell!$X$12:$X$121,'3. Raindance'!$C$12:$C$121,"")))</f>
        <v/>
      </c>
      <c r="AZ39" s="74" t="str">
        <f>IF(B39="","",(_xlfn.XLOOKUP($AC39,Kontotabell!$X$12:$X$121,'3. Raindance'!$C$12:$C$121,"")))</f>
        <v/>
      </c>
    </row>
    <row r="40" spans="1:52" x14ac:dyDescent="0.25">
      <c r="A40" t="str">
        <v/>
      </c>
      <c r="B40" t="str">
        <v/>
      </c>
      <c r="C40" t="str">
        <v/>
      </c>
      <c r="D40" s="88">
        <v>0</v>
      </c>
      <c r="E40" s="88">
        <v>0</v>
      </c>
      <c r="F40" s="248">
        <f t="shared" si="3"/>
        <v>0</v>
      </c>
      <c r="G40" s="248">
        <f t="shared" si="4"/>
        <v>0</v>
      </c>
      <c r="H40" s="248">
        <f t="shared" si="5"/>
        <v>0</v>
      </c>
      <c r="I40" s="248">
        <f t="shared" si="6"/>
        <v>0</v>
      </c>
      <c r="J40" s="248">
        <f t="shared" si="7"/>
        <v>0</v>
      </c>
      <c r="K40" s="248"/>
      <c r="L40" s="248">
        <f t="shared" si="8"/>
        <v>0</v>
      </c>
      <c r="M40" s="248">
        <f t="shared" si="36"/>
        <v>0</v>
      </c>
      <c r="N40" s="248">
        <f t="shared" si="10"/>
        <v>0</v>
      </c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t="str">
        <f t="shared" si="37"/>
        <v/>
      </c>
      <c r="AC40" t="str">
        <f t="shared" si="38"/>
        <v/>
      </c>
      <c r="AG40">
        <f t="shared" si="29"/>
        <v>0</v>
      </c>
      <c r="AH40">
        <f t="shared" si="30"/>
        <v>0</v>
      </c>
      <c r="AI40">
        <f t="shared" si="24"/>
        <v>0</v>
      </c>
      <c r="AJ40">
        <f t="shared" si="31"/>
        <v>0</v>
      </c>
      <c r="AK40">
        <f t="shared" si="25"/>
        <v>0</v>
      </c>
      <c r="AL40">
        <f t="shared" si="26"/>
        <v>0</v>
      </c>
      <c r="AN40">
        <f t="shared" si="27"/>
        <v>0</v>
      </c>
      <c r="AO40">
        <f t="shared" si="28"/>
        <v>0</v>
      </c>
      <c r="AP40">
        <f t="shared" si="39"/>
        <v>0</v>
      </c>
      <c r="AQ40" s="74" t="str" cm="1">
        <f t="array" ref="AQ40">IFERROR(_xlfn.XLOOKUP($AB40,Blad1!$B$9:$B$43,Blad1!$C$9:$C$43+E40),"")</f>
        <v/>
      </c>
      <c r="AR40" s="74" t="str" cm="1">
        <f t="array" ref="AR40">IFERROR(_xlfn.XLOOKUP($AB40,Blad1!$J$9:$J$43,Blad1!$K$9:$K$43+E40),"")</f>
        <v/>
      </c>
      <c r="AS40" s="74" t="str" cm="1">
        <f t="array" ref="AS40">IFERROR(_xlfn.XLOOKUP($AB40,Blad1!$R$9:$R$43,Blad1!$S$9:$S$43+E40),"")</f>
        <v/>
      </c>
      <c r="AT40" s="74" t="str" cm="1">
        <f t="array" ref="AT40">IFERROR(_xlfn.XLOOKUP($AB40,Blad1!$AD$9:$AD$43,Blad1!$AE$9:$AE$43+E40),"")</f>
        <v/>
      </c>
      <c r="AU40" s="74" t="str" cm="1">
        <f t="array" ref="AU40">IFERROR(_xlfn.XLOOKUP($AB40,Blad1!$F$9:$F$43,Blad1!$G$9:$G$43+E40),"")</f>
        <v/>
      </c>
      <c r="AV40" s="74" t="str" cm="1">
        <f t="array" ref="AV40">IFERROR(_xlfn.XLOOKUP($AB40,Blad1!$N$9:$N$43,Blad1!$O$9:$O$43+E40),"")</f>
        <v/>
      </c>
      <c r="AW40" s="74"/>
      <c r="AX40" s="74" t="str" cm="1">
        <f t="array" ref="AX40">IFERROR(_xlfn.XLOOKUP($AB40,Blad1!$V$9:$V$43,Blad1!$W$9:$W$43+E40),"")</f>
        <v/>
      </c>
      <c r="AY40" s="74" t="str">
        <f>IF(B40="","",(_xlfn.XLOOKUP($AB40,Kontotabell!$X$12:$X$121,'3. Raindance'!$C$12:$C$121,"")))</f>
        <v/>
      </c>
      <c r="AZ40" s="74" t="str">
        <f>IF(U40="","",(_xlfn.XLOOKUP($AC40,Kontotabell!$X$12:$X$121,'3. Raindance'!$C$12:$C$121,"")))</f>
        <v/>
      </c>
    </row>
    <row r="41" spans="1:52" x14ac:dyDescent="0.25">
      <c r="A41" t="str">
        <v/>
      </c>
      <c r="B41" t="str">
        <v/>
      </c>
      <c r="C41" t="str">
        <v/>
      </c>
      <c r="D41" s="88">
        <v>0</v>
      </c>
      <c r="E41" s="88">
        <v>0</v>
      </c>
      <c r="F41" s="248">
        <f t="shared" si="3"/>
        <v>0</v>
      </c>
      <c r="G41" s="248">
        <f t="shared" si="4"/>
        <v>0</v>
      </c>
      <c r="H41" s="248">
        <f t="shared" si="5"/>
        <v>0</v>
      </c>
      <c r="I41" s="248">
        <f t="shared" si="6"/>
        <v>0</v>
      </c>
      <c r="J41" s="248">
        <f t="shared" si="7"/>
        <v>0</v>
      </c>
      <c r="K41" s="248"/>
      <c r="L41" s="248">
        <f t="shared" si="8"/>
        <v>0</v>
      </c>
      <c r="M41" s="248">
        <f t="shared" si="36"/>
        <v>0</v>
      </c>
      <c r="N41" s="248">
        <f t="shared" si="10"/>
        <v>0</v>
      </c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t="str">
        <f t="shared" si="37"/>
        <v/>
      </c>
      <c r="AC41" t="str">
        <f t="shared" si="38"/>
        <v/>
      </c>
      <c r="AG41">
        <f t="shared" si="29"/>
        <v>0</v>
      </c>
      <c r="AH41">
        <f t="shared" si="30"/>
        <v>0</v>
      </c>
      <c r="AI41">
        <f t="shared" si="24"/>
        <v>0</v>
      </c>
      <c r="AJ41">
        <f t="shared" si="31"/>
        <v>0</v>
      </c>
      <c r="AK41">
        <f t="shared" si="25"/>
        <v>0</v>
      </c>
      <c r="AL41">
        <f t="shared" si="26"/>
        <v>0</v>
      </c>
      <c r="AN41">
        <f t="shared" si="27"/>
        <v>0</v>
      </c>
      <c r="AO41">
        <f t="shared" si="28"/>
        <v>0</v>
      </c>
      <c r="AP41">
        <f t="shared" si="39"/>
        <v>0</v>
      </c>
      <c r="AQ41" s="74" t="str" cm="1">
        <f t="array" ref="AQ41">IFERROR(_xlfn.XLOOKUP($AB41,Blad1!$B$9:$B$43,Blad1!$C$9:$C$43+E41),"")</f>
        <v/>
      </c>
      <c r="AR41" s="74" t="str" cm="1">
        <f t="array" ref="AR41">IFERROR(_xlfn.XLOOKUP($AB41,Blad1!$J$9:$J$43,Blad1!$K$9:$K$43+E41),"")</f>
        <v/>
      </c>
      <c r="AS41" s="74" t="str" cm="1">
        <f t="array" ref="AS41">IFERROR(_xlfn.XLOOKUP($AB41,Blad1!$R$9:$R$43,Blad1!$S$9:$S$43+E41),"")</f>
        <v/>
      </c>
      <c r="AT41" s="74" t="str" cm="1">
        <f t="array" ref="AT41">IFERROR(_xlfn.XLOOKUP($AB41,Blad1!$AD$9:$AD$43,Blad1!$AE$9:$AE$43+E41),"")</f>
        <v/>
      </c>
      <c r="AU41" s="74" t="str" cm="1">
        <f t="array" ref="AU41">IFERROR(_xlfn.XLOOKUP($AB41,Blad1!$F$9:$F$43,Blad1!$G$9:$G$43+E41),"")</f>
        <v/>
      </c>
      <c r="AV41" s="74" t="str" cm="1">
        <f t="array" ref="AV41">IFERROR(_xlfn.XLOOKUP($AB41,Blad1!$N$9:$N$43,Blad1!$O$9:$O$43+E41),"")</f>
        <v/>
      </c>
      <c r="AW41" s="74"/>
      <c r="AX41" s="74" t="str" cm="1">
        <f t="array" ref="AX41">IFERROR(_xlfn.XLOOKUP($AB41,Blad1!$V$9:$V$43,Blad1!$W$9:$W$43+E41),"")</f>
        <v/>
      </c>
      <c r="AY41" s="74" t="str">
        <f>IF(B41="","",(_xlfn.XLOOKUP($AB41,Kontotabell!$X$12:$X$121,'3. Raindance'!$C$12:$C$121,"")))</f>
        <v/>
      </c>
      <c r="AZ41" s="74" t="str">
        <f>IF(U41="","",(_xlfn.XLOOKUP($AC41,Kontotabell!$X$12:$X$121,'3. Raindance'!$C$12:$C$121,"")))</f>
        <v/>
      </c>
    </row>
    <row r="42" spans="1:52" x14ac:dyDescent="0.25">
      <c r="A42" t="str">
        <v/>
      </c>
      <c r="B42" t="str">
        <v/>
      </c>
      <c r="C42" t="str">
        <v/>
      </c>
      <c r="D42" s="88">
        <v>0</v>
      </c>
      <c r="E42" s="88">
        <v>0</v>
      </c>
      <c r="F42" s="248">
        <f t="shared" si="3"/>
        <v>0</v>
      </c>
      <c r="G42" s="248">
        <f t="shared" si="4"/>
        <v>0</v>
      </c>
      <c r="H42" s="248">
        <f t="shared" si="5"/>
        <v>0</v>
      </c>
      <c r="I42" s="248">
        <f t="shared" si="6"/>
        <v>0</v>
      </c>
      <c r="J42" s="248">
        <f t="shared" si="7"/>
        <v>0</v>
      </c>
      <c r="K42" s="248"/>
      <c r="L42" s="248">
        <f t="shared" si="8"/>
        <v>0</v>
      </c>
      <c r="M42" s="248">
        <f t="shared" si="36"/>
        <v>0</v>
      </c>
      <c r="N42" s="248">
        <f t="shared" si="10"/>
        <v>0</v>
      </c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t="str">
        <f t="shared" si="37"/>
        <v/>
      </c>
      <c r="AC42" t="str">
        <f t="shared" si="38"/>
        <v/>
      </c>
      <c r="AG42">
        <f t="shared" si="29"/>
        <v>0</v>
      </c>
      <c r="AH42">
        <f t="shared" si="30"/>
        <v>0</v>
      </c>
      <c r="AI42">
        <f t="shared" si="24"/>
        <v>0</v>
      </c>
      <c r="AJ42">
        <f t="shared" si="31"/>
        <v>0</v>
      </c>
      <c r="AK42">
        <f t="shared" si="25"/>
        <v>0</v>
      </c>
      <c r="AL42">
        <f t="shared" si="26"/>
        <v>0</v>
      </c>
      <c r="AN42">
        <f t="shared" si="27"/>
        <v>0</v>
      </c>
      <c r="AO42">
        <f t="shared" si="28"/>
        <v>0</v>
      </c>
      <c r="AP42">
        <f t="shared" si="39"/>
        <v>0</v>
      </c>
      <c r="AQ42" s="74" t="str" cm="1">
        <f t="array" ref="AQ42">IFERROR(_xlfn.XLOOKUP($AB42,Blad1!$B$9:$B$43,Blad1!$C$9:$C$43+E42),"")</f>
        <v/>
      </c>
      <c r="AR42" s="74" t="str" cm="1">
        <f t="array" ref="AR42">IFERROR(_xlfn.XLOOKUP($AB42,Blad1!$J$9:$J$43,Blad1!$K$9:$K$43+E42),"")</f>
        <v/>
      </c>
      <c r="AS42" s="74" t="str" cm="1">
        <f t="array" ref="AS42">IFERROR(_xlfn.XLOOKUP($AB42,Blad1!$R$9:$R$43,Blad1!$S$9:$S$43+E42),"")</f>
        <v/>
      </c>
      <c r="AT42" s="74" t="str" cm="1">
        <f t="array" ref="AT42">IFERROR(_xlfn.XLOOKUP($AB42,Blad1!$AD$9:$AD$43,Blad1!$AE$9:$AE$43+E42),"")</f>
        <v/>
      </c>
      <c r="AU42" s="74" t="str" cm="1">
        <f t="array" ref="AU42">IFERROR(_xlfn.XLOOKUP($AB42,Blad1!$F$9:$F$43,Blad1!$G$9:$G$43+E42),"")</f>
        <v/>
      </c>
      <c r="AV42" s="74" t="str" cm="1">
        <f t="array" ref="AV42">IFERROR(_xlfn.XLOOKUP($AB42,Blad1!$N$9:$N$43,Blad1!$O$9:$O$43+E42),"")</f>
        <v/>
      </c>
      <c r="AW42" s="74"/>
      <c r="AX42" s="74" t="str" cm="1">
        <f t="array" ref="AX42">IFERROR(_xlfn.XLOOKUP($AB42,Blad1!$V$9:$V$43,Blad1!$W$9:$W$43+E42),"")</f>
        <v/>
      </c>
      <c r="AY42" s="74" t="str">
        <f>IF(B42="","",(_xlfn.XLOOKUP($AB42,Kontotabell!$X$12:$X$121,'3. Raindance'!$C$12:$C$121,"")))</f>
        <v/>
      </c>
      <c r="AZ42" s="74" t="str">
        <f>IF(U42="","",(_xlfn.XLOOKUP($AC42,Kontotabell!$X$12:$X$121,'3. Raindance'!$C$12:$C$121,"")))</f>
        <v/>
      </c>
    </row>
    <row r="43" spans="1:52" x14ac:dyDescent="0.25">
      <c r="A43" t="str">
        <v/>
      </c>
      <c r="B43" t="str">
        <v/>
      </c>
      <c r="C43" t="str">
        <v/>
      </c>
      <c r="D43" s="88">
        <v>0</v>
      </c>
      <c r="E43" s="88">
        <v>0</v>
      </c>
      <c r="F43" s="248">
        <f t="shared" si="3"/>
        <v>0</v>
      </c>
      <c r="G43" s="248">
        <f t="shared" si="4"/>
        <v>0</v>
      </c>
      <c r="H43" s="248">
        <f t="shared" si="5"/>
        <v>0</v>
      </c>
      <c r="I43" s="248">
        <f t="shared" si="6"/>
        <v>0</v>
      </c>
      <c r="J43" s="248">
        <f t="shared" si="7"/>
        <v>0</v>
      </c>
      <c r="K43" s="248"/>
      <c r="L43" s="248">
        <f t="shared" si="8"/>
        <v>0</v>
      </c>
      <c r="M43" s="248">
        <f t="shared" si="36"/>
        <v>0</v>
      </c>
      <c r="N43" s="248">
        <f t="shared" si="10"/>
        <v>0</v>
      </c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t="str">
        <f t="shared" si="37"/>
        <v/>
      </c>
      <c r="AC43" t="str">
        <f t="shared" si="38"/>
        <v/>
      </c>
      <c r="AG43">
        <f t="shared" si="29"/>
        <v>0</v>
      </c>
      <c r="AH43">
        <f t="shared" si="30"/>
        <v>0</v>
      </c>
      <c r="AI43">
        <f t="shared" si="24"/>
        <v>0</v>
      </c>
      <c r="AJ43">
        <f t="shared" si="31"/>
        <v>0</v>
      </c>
      <c r="AK43">
        <f t="shared" si="25"/>
        <v>0</v>
      </c>
      <c r="AL43">
        <f t="shared" si="26"/>
        <v>0</v>
      </c>
      <c r="AN43">
        <f t="shared" si="27"/>
        <v>0</v>
      </c>
      <c r="AO43">
        <f t="shared" si="28"/>
        <v>0</v>
      </c>
      <c r="AP43">
        <f t="shared" si="39"/>
        <v>0</v>
      </c>
      <c r="AQ43" s="74" t="str" cm="1">
        <f t="array" ref="AQ43">IFERROR(_xlfn.XLOOKUP($AB43,Blad1!$B$9:$B$43,Blad1!$C$9:$C$43+E43),"")</f>
        <v/>
      </c>
      <c r="AR43" s="74" t="str" cm="1">
        <f t="array" ref="AR43">IFERROR(_xlfn.XLOOKUP($AB43,Blad1!$J$9:$J$43,Blad1!$K$9:$K$43+E43),"")</f>
        <v/>
      </c>
      <c r="AS43" s="74" t="str" cm="1">
        <f t="array" ref="AS43">IFERROR(_xlfn.XLOOKUP($AB43,Blad1!$R$9:$R$43,Blad1!$S$9:$S$43+E43),"")</f>
        <v/>
      </c>
      <c r="AT43" s="74" t="str" cm="1">
        <f t="array" ref="AT43">IFERROR(_xlfn.XLOOKUP($AB43,Blad1!$AD$9:$AD$43,Blad1!$AE$9:$AE$43+E43),"")</f>
        <v/>
      </c>
      <c r="AU43" s="74" t="str" cm="1">
        <f t="array" ref="AU43">IFERROR(_xlfn.XLOOKUP($AB43,Blad1!$F$9:$F$43,Blad1!$G$9:$G$43+E43),"")</f>
        <v/>
      </c>
      <c r="AV43" s="74" t="str" cm="1">
        <f t="array" ref="AV43">IFERROR(_xlfn.XLOOKUP($AB43,Blad1!$N$9:$N$43,Blad1!$O$9:$O$43+E43),"")</f>
        <v/>
      </c>
      <c r="AW43" s="74"/>
      <c r="AX43" s="74" t="str" cm="1">
        <f t="array" ref="AX43">IFERROR(_xlfn.XLOOKUP($AB43,Blad1!$V$9:$V$43,Blad1!$W$9:$W$43+E43),"")</f>
        <v/>
      </c>
      <c r="AY43" s="74" t="str">
        <f>IF(B43="","",(_xlfn.XLOOKUP($AB43,Kontotabell!$X$12:$X$121,'3. Raindance'!$C$12:$C$121,"")))</f>
        <v/>
      </c>
      <c r="AZ43" s="74" t="str">
        <f>IF(U43="","",(_xlfn.XLOOKUP($AC43,Kontotabell!$X$12:$X$121,'3. Raindance'!$C$12:$C$121,"")))</f>
        <v/>
      </c>
    </row>
    <row r="44" spans="1:52" x14ac:dyDescent="0.25">
      <c r="A44" t="str">
        <v/>
      </c>
      <c r="B44" t="str">
        <v/>
      </c>
      <c r="C44" t="str">
        <v/>
      </c>
      <c r="D44" s="88">
        <v>0</v>
      </c>
      <c r="E44" s="88">
        <v>0</v>
      </c>
      <c r="F44" s="248">
        <f t="shared" si="3"/>
        <v>0</v>
      </c>
      <c r="G44" s="248">
        <f t="shared" si="4"/>
        <v>0</v>
      </c>
      <c r="H44" s="248">
        <f t="shared" si="5"/>
        <v>0</v>
      </c>
      <c r="I44" s="248">
        <f t="shared" si="6"/>
        <v>0</v>
      </c>
      <c r="J44" s="248">
        <f t="shared" si="7"/>
        <v>0</v>
      </c>
      <c r="K44" s="248"/>
      <c r="L44" s="248">
        <f t="shared" si="8"/>
        <v>0</v>
      </c>
      <c r="M44" s="248">
        <f t="shared" si="36"/>
        <v>0</v>
      </c>
      <c r="N44" s="248">
        <f t="shared" si="10"/>
        <v>0</v>
      </c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t="str">
        <f t="shared" si="37"/>
        <v/>
      </c>
      <c r="AC44" t="str">
        <f t="shared" si="38"/>
        <v/>
      </c>
      <c r="AG44">
        <f t="shared" si="29"/>
        <v>0</v>
      </c>
      <c r="AH44">
        <f t="shared" si="30"/>
        <v>0</v>
      </c>
      <c r="AI44">
        <f t="shared" si="24"/>
        <v>0</v>
      </c>
      <c r="AJ44">
        <f t="shared" si="31"/>
        <v>0</v>
      </c>
      <c r="AK44">
        <f t="shared" si="25"/>
        <v>0</v>
      </c>
      <c r="AL44">
        <f t="shared" si="26"/>
        <v>0</v>
      </c>
      <c r="AN44">
        <f t="shared" si="27"/>
        <v>0</v>
      </c>
      <c r="AO44">
        <f t="shared" si="28"/>
        <v>0</v>
      </c>
      <c r="AP44">
        <f t="shared" si="39"/>
        <v>0</v>
      </c>
      <c r="AQ44" s="74" t="str" cm="1">
        <f t="array" ref="AQ44">IFERROR(_xlfn.XLOOKUP($AB44,Blad1!$B$9:$B$43,Blad1!$C$9:$C$43+E44),"")</f>
        <v/>
      </c>
      <c r="AR44" s="74" t="str" cm="1">
        <f t="array" ref="AR44">IFERROR(_xlfn.XLOOKUP($AB44,Blad1!$J$9:$J$43,Blad1!$K$9:$K$43+E44),"")</f>
        <v/>
      </c>
      <c r="AS44" s="74" t="str" cm="1">
        <f t="array" ref="AS44">IFERROR(_xlfn.XLOOKUP($AB44,Blad1!$R$9:$R$43,Blad1!$S$9:$S$43+E44),"")</f>
        <v/>
      </c>
      <c r="AT44" s="74" t="str" cm="1">
        <f t="array" ref="AT44">IFERROR(_xlfn.XLOOKUP($AB44,Blad1!$AD$9:$AD$43,Blad1!$AE$9:$AE$43+E44),"")</f>
        <v/>
      </c>
      <c r="AU44" s="74" t="str" cm="1">
        <f t="array" ref="AU44">IFERROR(_xlfn.XLOOKUP($AB44,Blad1!$F$9:$F$43,Blad1!$G$9:$G$43+E44),"")</f>
        <v/>
      </c>
      <c r="AV44" s="74" t="str" cm="1">
        <f t="array" ref="AV44">IFERROR(_xlfn.XLOOKUP($AB44,Blad1!$N$9:$N$43,Blad1!$O$9:$O$43+E44),"")</f>
        <v/>
      </c>
      <c r="AW44" s="74"/>
      <c r="AX44" s="74" t="str" cm="1">
        <f t="array" ref="AX44">IFERROR(_xlfn.XLOOKUP($AB44,Blad1!$V$9:$V$43,Blad1!$W$9:$W$43+E44),"")</f>
        <v/>
      </c>
      <c r="AY44" s="74" t="str">
        <f>IF(B44="","",(_xlfn.XLOOKUP($AB44,Kontotabell!$X$12:$X$121,'3. Raindance'!$C$12:$C$121,"")))</f>
        <v/>
      </c>
      <c r="AZ44" s="74" t="str">
        <f>IF(U44="","",(_xlfn.XLOOKUP($AC44,Kontotabell!$X$12:$X$121,'3. Raindance'!$C$12:$C$121,"")))</f>
        <v/>
      </c>
    </row>
    <row r="45" spans="1:52" x14ac:dyDescent="0.25">
      <c r="A45" t="str">
        <v/>
      </c>
      <c r="B45" t="str">
        <v/>
      </c>
      <c r="C45" t="str">
        <v/>
      </c>
      <c r="D45" s="88">
        <v>0</v>
      </c>
      <c r="E45" s="88">
        <v>0</v>
      </c>
      <c r="F45" s="248">
        <f t="shared" si="3"/>
        <v>0</v>
      </c>
      <c r="G45" s="248">
        <f t="shared" si="4"/>
        <v>0</v>
      </c>
      <c r="H45" s="248">
        <f t="shared" si="5"/>
        <v>0</v>
      </c>
      <c r="I45" s="248">
        <f t="shared" si="6"/>
        <v>0</v>
      </c>
      <c r="J45" s="248">
        <f t="shared" si="7"/>
        <v>0</v>
      </c>
      <c r="K45" s="248"/>
      <c r="L45" s="248">
        <f t="shared" si="8"/>
        <v>0</v>
      </c>
      <c r="M45" s="248">
        <f t="shared" si="36"/>
        <v>0</v>
      </c>
      <c r="N45" s="248">
        <f t="shared" si="10"/>
        <v>0</v>
      </c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t="str">
        <f t="shared" si="37"/>
        <v/>
      </c>
      <c r="AC45" t="str">
        <f t="shared" si="38"/>
        <v/>
      </c>
      <c r="AG45">
        <f t="shared" si="29"/>
        <v>0</v>
      </c>
      <c r="AH45">
        <f t="shared" si="30"/>
        <v>0</v>
      </c>
      <c r="AI45">
        <f t="shared" si="24"/>
        <v>0</v>
      </c>
      <c r="AJ45">
        <f t="shared" si="31"/>
        <v>0</v>
      </c>
      <c r="AK45">
        <f t="shared" si="25"/>
        <v>0</v>
      </c>
      <c r="AL45">
        <f t="shared" si="26"/>
        <v>0</v>
      </c>
      <c r="AN45">
        <f t="shared" si="27"/>
        <v>0</v>
      </c>
      <c r="AO45">
        <f t="shared" si="28"/>
        <v>0</v>
      </c>
      <c r="AP45">
        <f t="shared" si="39"/>
        <v>0</v>
      </c>
      <c r="AQ45" s="74" t="str" cm="1">
        <f t="array" ref="AQ45">IFERROR(_xlfn.XLOOKUP($AB45,Blad1!$B$9:$B$43,Blad1!$C$9:$C$43+E45),"")</f>
        <v/>
      </c>
      <c r="AR45" s="74" t="str" cm="1">
        <f t="array" ref="AR45">IFERROR(_xlfn.XLOOKUP($AB45,Blad1!$J$9:$J$43,Blad1!$K$9:$K$43+E45),"")</f>
        <v/>
      </c>
      <c r="AS45" s="74" t="str" cm="1">
        <f t="array" ref="AS45">IFERROR(_xlfn.XLOOKUP($AB45,Blad1!$R$9:$R$43,Blad1!$S$9:$S$43+E45),"")</f>
        <v/>
      </c>
      <c r="AT45" s="74" t="str" cm="1">
        <f t="array" ref="AT45">IFERROR(_xlfn.XLOOKUP($AB45,Blad1!$AD$9:$AD$43,Blad1!$AE$9:$AE$43+E45),"")</f>
        <v/>
      </c>
      <c r="AU45" s="74" t="str" cm="1">
        <f t="array" ref="AU45">IFERROR(_xlfn.XLOOKUP($AB45,Blad1!$F$9:$F$43,Blad1!$G$9:$G$43+E45),"")</f>
        <v/>
      </c>
      <c r="AV45" s="74" t="str" cm="1">
        <f t="array" ref="AV45">IFERROR(_xlfn.XLOOKUP($AB45,Blad1!$N$9:$N$43,Blad1!$O$9:$O$43+E45),"")</f>
        <v/>
      </c>
      <c r="AW45" s="74"/>
      <c r="AX45" s="74" t="str" cm="1">
        <f t="array" ref="AX45">IFERROR(_xlfn.XLOOKUP($AB45,Blad1!$V$9:$V$43,Blad1!$W$9:$W$43+E45),"")</f>
        <v/>
      </c>
      <c r="AY45" s="74" t="str">
        <f>IF(B45="","",(_xlfn.XLOOKUP($AB45,Kontotabell!$X$12:$X$121,'3. Raindance'!$C$12:$C$121,"")))</f>
        <v/>
      </c>
      <c r="AZ45" s="74" t="str">
        <f>IF(U45="","",(_xlfn.XLOOKUP($AC45,Kontotabell!$X$12:$X$121,'3. Raindance'!$C$12:$C$121,"")))</f>
        <v/>
      </c>
    </row>
    <row r="46" spans="1:52" x14ac:dyDescent="0.25">
      <c r="A46" t="str">
        <v/>
      </c>
      <c r="B46" t="str">
        <v/>
      </c>
      <c r="C46" t="str">
        <v/>
      </c>
      <c r="D46" s="88">
        <v>0</v>
      </c>
      <c r="E46" s="88">
        <v>0</v>
      </c>
      <c r="F46" s="248">
        <f t="shared" si="3"/>
        <v>0</v>
      </c>
      <c r="G46" s="248">
        <f t="shared" si="4"/>
        <v>0</v>
      </c>
      <c r="H46" s="248">
        <f t="shared" si="5"/>
        <v>0</v>
      </c>
      <c r="I46" s="248">
        <f t="shared" si="6"/>
        <v>0</v>
      </c>
      <c r="J46" s="248">
        <f t="shared" si="7"/>
        <v>0</v>
      </c>
      <c r="K46" s="248"/>
      <c r="L46" s="248">
        <f t="shared" si="8"/>
        <v>0</v>
      </c>
      <c r="M46" s="248">
        <f t="shared" si="36"/>
        <v>0</v>
      </c>
      <c r="N46" s="248">
        <f t="shared" si="10"/>
        <v>0</v>
      </c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t="str">
        <f t="shared" si="37"/>
        <v/>
      </c>
      <c r="AC46" t="str">
        <f t="shared" si="38"/>
        <v/>
      </c>
      <c r="AG46">
        <f t="shared" si="29"/>
        <v>0</v>
      </c>
      <c r="AH46">
        <f t="shared" si="30"/>
        <v>0</v>
      </c>
      <c r="AI46">
        <f t="shared" si="24"/>
        <v>0</v>
      </c>
      <c r="AJ46">
        <f t="shared" si="31"/>
        <v>0</v>
      </c>
      <c r="AK46">
        <f t="shared" si="25"/>
        <v>0</v>
      </c>
      <c r="AL46">
        <f t="shared" si="26"/>
        <v>0</v>
      </c>
      <c r="AN46">
        <f t="shared" si="27"/>
        <v>0</v>
      </c>
      <c r="AO46">
        <f t="shared" si="28"/>
        <v>0</v>
      </c>
      <c r="AP46">
        <f t="shared" si="39"/>
        <v>0</v>
      </c>
      <c r="AQ46" s="74" t="str" cm="1">
        <f t="array" ref="AQ46">IFERROR(_xlfn.XLOOKUP($AB46,Blad1!$B$9:$B$43,Blad1!$C$9:$C$43+E46),"")</f>
        <v/>
      </c>
      <c r="AR46" s="74" t="str" cm="1">
        <f t="array" ref="AR46">IFERROR(_xlfn.XLOOKUP($AB46,Blad1!$J$9:$J$43,Blad1!$K$9:$K$43+E46),"")</f>
        <v/>
      </c>
      <c r="AS46" s="74" t="str" cm="1">
        <f t="array" ref="AS46">IFERROR(_xlfn.XLOOKUP($AB46,Blad1!$R$9:$R$43,Blad1!$S$9:$S$43+E46),"")</f>
        <v/>
      </c>
      <c r="AT46" s="74" t="str" cm="1">
        <f t="array" ref="AT46">IFERROR(_xlfn.XLOOKUP($AB46,Blad1!$AD$9:$AD$43,Blad1!$AE$9:$AE$43+E46),"")</f>
        <v/>
      </c>
      <c r="AU46" s="74" t="str" cm="1">
        <f t="array" ref="AU46">IFERROR(_xlfn.XLOOKUP($AB46,Blad1!$F$9:$F$43,Blad1!$G$9:$G$43+E46),"")</f>
        <v/>
      </c>
      <c r="AV46" s="74" t="str" cm="1">
        <f t="array" ref="AV46">IFERROR(_xlfn.XLOOKUP($AB46,Blad1!$N$9:$N$43,Blad1!$O$9:$O$43+E46),"")</f>
        <v/>
      </c>
      <c r="AW46" s="74"/>
      <c r="AX46" s="74" t="str" cm="1">
        <f t="array" ref="AX46">IFERROR(_xlfn.XLOOKUP($AB46,Blad1!$V$9:$V$43,Blad1!$W$9:$W$43+E46),"")</f>
        <v/>
      </c>
      <c r="AY46" s="74" t="str">
        <f>IF(B46="","",(_xlfn.XLOOKUP($AB46,Kontotabell!$X$12:$X$121,'3. Raindance'!$C$12:$C$121,"")))</f>
        <v/>
      </c>
      <c r="AZ46" s="74" t="str">
        <f>IF(U46="","",(_xlfn.XLOOKUP($AC46,Kontotabell!$X$12:$X$121,'3. Raindance'!$C$12:$C$121,"")))</f>
        <v/>
      </c>
    </row>
    <row r="47" spans="1:52" x14ac:dyDescent="0.25">
      <c r="A47" t="str">
        <v/>
      </c>
      <c r="B47" t="str">
        <v/>
      </c>
      <c r="C47" t="str">
        <v/>
      </c>
      <c r="D47" s="88">
        <v>0</v>
      </c>
      <c r="E47" s="88">
        <v>0</v>
      </c>
      <c r="F47" s="248">
        <f t="shared" si="3"/>
        <v>0</v>
      </c>
      <c r="G47" s="248">
        <f t="shared" si="4"/>
        <v>0</v>
      </c>
      <c r="H47" s="248">
        <f t="shared" si="5"/>
        <v>0</v>
      </c>
      <c r="I47" s="248">
        <f t="shared" si="6"/>
        <v>0</v>
      </c>
      <c r="J47" s="248">
        <f t="shared" si="7"/>
        <v>0</v>
      </c>
      <c r="K47" s="248"/>
      <c r="L47" s="248">
        <f t="shared" si="8"/>
        <v>0</v>
      </c>
      <c r="M47" s="248">
        <f t="shared" si="36"/>
        <v>0</v>
      </c>
      <c r="N47" s="248">
        <f t="shared" si="10"/>
        <v>0</v>
      </c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t="str">
        <f t="shared" si="37"/>
        <v/>
      </c>
      <c r="AC47" t="str">
        <f t="shared" si="38"/>
        <v/>
      </c>
      <c r="AG47">
        <f t="shared" si="29"/>
        <v>0</v>
      </c>
      <c r="AH47">
        <f t="shared" si="30"/>
        <v>0</v>
      </c>
      <c r="AI47">
        <f t="shared" si="24"/>
        <v>0</v>
      </c>
      <c r="AJ47">
        <f t="shared" si="31"/>
        <v>0</v>
      </c>
      <c r="AK47">
        <f t="shared" si="25"/>
        <v>0</v>
      </c>
      <c r="AL47">
        <f t="shared" si="26"/>
        <v>0</v>
      </c>
      <c r="AN47">
        <f t="shared" si="27"/>
        <v>0</v>
      </c>
      <c r="AO47">
        <f t="shared" si="28"/>
        <v>0</v>
      </c>
      <c r="AP47">
        <f t="shared" si="39"/>
        <v>0</v>
      </c>
      <c r="AQ47" s="74" t="str" cm="1">
        <f t="array" ref="AQ47">IFERROR(_xlfn.XLOOKUP($AB47,Blad1!$B$9:$B$43,Blad1!$C$9:$C$43+E47),"")</f>
        <v/>
      </c>
      <c r="AR47" s="74" t="str" cm="1">
        <f t="array" ref="AR47">IFERROR(_xlfn.XLOOKUP($AB47,Blad1!$J$9:$J$43,Blad1!$K$9:$K$43+E47),"")</f>
        <v/>
      </c>
      <c r="AS47" s="74" t="str" cm="1">
        <f t="array" ref="AS47">IFERROR(_xlfn.XLOOKUP($AB47,Blad1!$R$9:$R$43,Blad1!$S$9:$S$43+E47),"")</f>
        <v/>
      </c>
      <c r="AT47" s="74" t="str" cm="1">
        <f t="array" ref="AT47">IFERROR(_xlfn.XLOOKUP($AB47,Blad1!$AD$9:$AD$43,Blad1!$AE$9:$AE$43+E47),"")</f>
        <v/>
      </c>
      <c r="AU47" s="74" t="str" cm="1">
        <f t="array" ref="AU47">IFERROR(_xlfn.XLOOKUP($AB47,Blad1!$F$9:$F$43,Blad1!$G$9:$G$43+E47),"")</f>
        <v/>
      </c>
      <c r="AV47" s="74" t="str" cm="1">
        <f t="array" ref="AV47">IFERROR(_xlfn.XLOOKUP($AB47,Blad1!$N$9:$N$43,Blad1!$O$9:$O$43+E47),"")</f>
        <v/>
      </c>
      <c r="AW47" s="74"/>
      <c r="AX47" s="74" t="str" cm="1">
        <f t="array" ref="AX47">IFERROR(_xlfn.XLOOKUP($AB47,Blad1!$V$9:$V$43,Blad1!$W$9:$W$43+E47),"")</f>
        <v/>
      </c>
      <c r="AY47" s="74" t="str">
        <f>IF(B47="","",(_xlfn.XLOOKUP($AB47,Kontotabell!$X$12:$X$121,'3. Raindance'!$C$12:$C$121,"")))</f>
        <v/>
      </c>
      <c r="AZ47" s="74" t="str">
        <f>IF(U47="","",(_xlfn.XLOOKUP($AC47,Kontotabell!$X$12:$X$121,'3. Raindance'!$C$12:$C$121,"")))</f>
        <v/>
      </c>
    </row>
    <row r="48" spans="1:52" x14ac:dyDescent="0.25">
      <c r="A48" t="str">
        <v/>
      </c>
      <c r="B48" t="str">
        <v/>
      </c>
      <c r="C48" t="str">
        <v/>
      </c>
      <c r="D48" s="88">
        <v>0</v>
      </c>
      <c r="E48" s="88">
        <v>0</v>
      </c>
      <c r="F48" s="248">
        <f t="shared" si="3"/>
        <v>0</v>
      </c>
      <c r="G48" s="248">
        <f t="shared" si="4"/>
        <v>0</v>
      </c>
      <c r="H48" s="248">
        <f t="shared" si="5"/>
        <v>0</v>
      </c>
      <c r="I48" s="248">
        <f t="shared" si="6"/>
        <v>0</v>
      </c>
      <c r="J48" s="248">
        <f t="shared" si="7"/>
        <v>0</v>
      </c>
      <c r="K48" s="248"/>
      <c r="L48" s="248">
        <f t="shared" si="8"/>
        <v>0</v>
      </c>
      <c r="M48" s="248">
        <f t="shared" si="36"/>
        <v>0</v>
      </c>
      <c r="N48" s="248">
        <f t="shared" si="10"/>
        <v>0</v>
      </c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t="str">
        <f t="shared" si="37"/>
        <v/>
      </c>
      <c r="AC48" t="str">
        <f t="shared" si="38"/>
        <v/>
      </c>
      <c r="AG48">
        <f t="shared" si="29"/>
        <v>0</v>
      </c>
      <c r="AH48">
        <f t="shared" si="30"/>
        <v>0</v>
      </c>
      <c r="AI48">
        <f t="shared" si="24"/>
        <v>0</v>
      </c>
      <c r="AJ48">
        <f t="shared" si="31"/>
        <v>0</v>
      </c>
      <c r="AK48">
        <f t="shared" si="25"/>
        <v>0</v>
      </c>
      <c r="AL48">
        <f t="shared" si="26"/>
        <v>0</v>
      </c>
      <c r="AN48">
        <f t="shared" si="27"/>
        <v>0</v>
      </c>
      <c r="AO48">
        <f t="shared" si="28"/>
        <v>0</v>
      </c>
      <c r="AP48">
        <f t="shared" si="39"/>
        <v>0</v>
      </c>
      <c r="AQ48" s="74" t="str" cm="1">
        <f t="array" ref="AQ48">IFERROR(_xlfn.XLOOKUP($AB48,Blad1!$B$9:$B$43,Blad1!$C$9:$C$43+E48),"")</f>
        <v/>
      </c>
      <c r="AR48" s="74" t="str" cm="1">
        <f t="array" ref="AR48">IFERROR(_xlfn.XLOOKUP($AB48,Blad1!$J$9:$J$43,Blad1!$K$9:$K$43+E48),"")</f>
        <v/>
      </c>
      <c r="AS48" s="74" t="str" cm="1">
        <f t="array" ref="AS48">IFERROR(_xlfn.XLOOKUP($AB48,Blad1!$R$9:$R$43,Blad1!$S$9:$S$43+E48),"")</f>
        <v/>
      </c>
      <c r="AT48" s="74" t="str" cm="1">
        <f t="array" ref="AT48">IFERROR(_xlfn.XLOOKUP($AB48,Blad1!$AD$9:$AD$43,Blad1!$AE$9:$AE$43+E48),"")</f>
        <v/>
      </c>
      <c r="AU48" s="74" t="str" cm="1">
        <f t="array" ref="AU48">IFERROR(_xlfn.XLOOKUP($AB48,Blad1!$F$9:$F$43,Blad1!$G$9:$G$43+E48),"")</f>
        <v/>
      </c>
      <c r="AV48" s="74" t="str" cm="1">
        <f t="array" ref="AV48">IFERROR(_xlfn.XLOOKUP($AB48,Blad1!$N$9:$N$43,Blad1!$O$9:$O$43+E48),"")</f>
        <v/>
      </c>
      <c r="AW48" s="74"/>
      <c r="AX48" s="74" t="str" cm="1">
        <f t="array" ref="AX48">IFERROR(_xlfn.XLOOKUP($AB48,Blad1!$V$9:$V$43,Blad1!$W$9:$W$43+E48),"")</f>
        <v/>
      </c>
      <c r="AY48" s="74" t="str">
        <f>IF(B48="","",(_xlfn.XLOOKUP($AB48,Kontotabell!$X$12:$X$121,'3. Raindance'!$C$12:$C$121,"")))</f>
        <v/>
      </c>
      <c r="AZ48" s="74" t="str">
        <f>IF(U48="","",(_xlfn.XLOOKUP($AC48,Kontotabell!$X$12:$X$121,'3. Raindance'!$C$12:$C$121,"")))</f>
        <v/>
      </c>
    </row>
    <row r="49" spans="1:52" x14ac:dyDescent="0.25">
      <c r="A49" t="str">
        <v/>
      </c>
      <c r="B49" t="str">
        <v/>
      </c>
      <c r="C49" t="str">
        <v/>
      </c>
      <c r="D49" s="88">
        <v>0</v>
      </c>
      <c r="E49" s="88">
        <v>0</v>
      </c>
      <c r="F49" s="248">
        <f t="shared" si="3"/>
        <v>0</v>
      </c>
      <c r="G49" s="248">
        <f t="shared" si="4"/>
        <v>0</v>
      </c>
      <c r="H49" s="248">
        <f t="shared" si="5"/>
        <v>0</v>
      </c>
      <c r="I49" s="248">
        <f t="shared" si="6"/>
        <v>0</v>
      </c>
      <c r="J49" s="248">
        <f t="shared" si="7"/>
        <v>0</v>
      </c>
      <c r="K49" s="248"/>
      <c r="L49" s="248">
        <f t="shared" si="8"/>
        <v>0</v>
      </c>
      <c r="M49" s="248">
        <f t="shared" si="36"/>
        <v>0</v>
      </c>
      <c r="N49" s="248">
        <f t="shared" si="10"/>
        <v>0</v>
      </c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t="str">
        <f t="shared" si="37"/>
        <v/>
      </c>
      <c r="AC49" t="str">
        <f t="shared" si="38"/>
        <v/>
      </c>
      <c r="AG49">
        <f t="shared" si="29"/>
        <v>0</v>
      </c>
      <c r="AH49">
        <f t="shared" si="30"/>
        <v>0</v>
      </c>
      <c r="AI49">
        <f t="shared" si="24"/>
        <v>0</v>
      </c>
      <c r="AJ49">
        <f t="shared" si="31"/>
        <v>0</v>
      </c>
      <c r="AK49">
        <f t="shared" si="25"/>
        <v>0</v>
      </c>
      <c r="AL49">
        <f t="shared" si="26"/>
        <v>0</v>
      </c>
      <c r="AN49">
        <f t="shared" si="27"/>
        <v>0</v>
      </c>
      <c r="AO49">
        <f t="shared" si="28"/>
        <v>0</v>
      </c>
      <c r="AP49">
        <f t="shared" si="39"/>
        <v>0</v>
      </c>
      <c r="AQ49" s="74" t="str" cm="1">
        <f t="array" ref="AQ49">IFERROR(_xlfn.XLOOKUP($AB49,Blad1!$B$9:$B$43,Blad1!$C$9:$C$43+E49),"")</f>
        <v/>
      </c>
      <c r="AR49" s="74" t="str" cm="1">
        <f t="array" ref="AR49">IFERROR(_xlfn.XLOOKUP($AB49,Blad1!$J$9:$J$43,Blad1!$K$9:$K$43+E49),"")</f>
        <v/>
      </c>
      <c r="AS49" s="74" t="str" cm="1">
        <f t="array" ref="AS49">IFERROR(_xlfn.XLOOKUP($AB49,Blad1!$R$9:$R$43,Blad1!$S$9:$S$43+E49),"")</f>
        <v/>
      </c>
      <c r="AT49" s="74" t="str" cm="1">
        <f t="array" ref="AT49">IFERROR(_xlfn.XLOOKUP($AB49,Blad1!$AD$9:$AD$43,Blad1!$AE$9:$AE$43+E49),"")</f>
        <v/>
      </c>
      <c r="AU49" s="74" t="str" cm="1">
        <f t="array" ref="AU49">IFERROR(_xlfn.XLOOKUP($AB49,Blad1!$F$9:$F$43,Blad1!$G$9:$G$43+E49),"")</f>
        <v/>
      </c>
      <c r="AV49" s="74" t="str" cm="1">
        <f t="array" ref="AV49">IFERROR(_xlfn.XLOOKUP($AB49,Blad1!$N$9:$N$43,Blad1!$O$9:$O$43+E49),"")</f>
        <v/>
      </c>
      <c r="AW49" s="74"/>
      <c r="AX49" s="74" t="str" cm="1">
        <f t="array" ref="AX49">IFERROR(_xlfn.XLOOKUP($AB49,Blad1!$V$9:$V$43,Blad1!$W$9:$W$43+E49),"")</f>
        <v/>
      </c>
      <c r="AY49" s="74" t="str">
        <f>IF(B49="","",(_xlfn.XLOOKUP($AB49,Kontotabell!$X$12:$X$121,'3. Raindance'!$C$12:$C$121,"")))</f>
        <v/>
      </c>
      <c r="AZ49" s="74" t="str">
        <f>IF(U49="","",(_xlfn.XLOOKUP($AC49,Kontotabell!$X$12:$X$121,'3. Raindance'!$C$12:$C$121,"")))</f>
        <v/>
      </c>
    </row>
    <row r="50" spans="1:52" x14ac:dyDescent="0.25">
      <c r="A50" t="str">
        <v/>
      </c>
      <c r="B50" t="str">
        <v/>
      </c>
      <c r="C50" t="str">
        <v/>
      </c>
      <c r="D50" s="88">
        <v>0</v>
      </c>
      <c r="E50" s="88">
        <v>0</v>
      </c>
      <c r="F50" s="248">
        <f t="shared" si="3"/>
        <v>0</v>
      </c>
      <c r="G50" s="248">
        <f t="shared" si="4"/>
        <v>0</v>
      </c>
      <c r="H50" s="248">
        <f t="shared" si="5"/>
        <v>0</v>
      </c>
      <c r="I50" s="248">
        <f t="shared" si="6"/>
        <v>0</v>
      </c>
      <c r="J50" s="248">
        <f t="shared" si="7"/>
        <v>0</v>
      </c>
      <c r="K50" s="248"/>
      <c r="L50" s="248">
        <f t="shared" si="8"/>
        <v>0</v>
      </c>
      <c r="M50" s="248">
        <f t="shared" si="36"/>
        <v>0</v>
      </c>
      <c r="N50" s="248">
        <f t="shared" si="10"/>
        <v>0</v>
      </c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t="str">
        <f t="shared" si="37"/>
        <v/>
      </c>
      <c r="AC50" t="str">
        <f t="shared" si="38"/>
        <v/>
      </c>
      <c r="AG50">
        <f t="shared" si="29"/>
        <v>0</v>
      </c>
      <c r="AH50">
        <f t="shared" si="30"/>
        <v>0</v>
      </c>
      <c r="AI50">
        <f t="shared" si="24"/>
        <v>0</v>
      </c>
      <c r="AJ50">
        <f t="shared" si="31"/>
        <v>0</v>
      </c>
      <c r="AK50">
        <f t="shared" si="25"/>
        <v>0</v>
      </c>
      <c r="AL50">
        <f t="shared" si="26"/>
        <v>0</v>
      </c>
      <c r="AN50">
        <f t="shared" si="27"/>
        <v>0</v>
      </c>
      <c r="AO50">
        <f t="shared" si="28"/>
        <v>0</v>
      </c>
      <c r="AP50">
        <f t="shared" si="39"/>
        <v>0</v>
      </c>
      <c r="AQ50" s="74" t="str" cm="1">
        <f t="array" ref="AQ50">IFERROR(_xlfn.XLOOKUP($AB50,Blad1!$B$9:$B$43,Blad1!$C$9:$C$43+E50),"")</f>
        <v/>
      </c>
      <c r="AR50" s="74" t="str" cm="1">
        <f t="array" ref="AR50">IFERROR(_xlfn.XLOOKUP($AB50,Blad1!$J$9:$J$43,Blad1!$K$9:$K$43+E50),"")</f>
        <v/>
      </c>
      <c r="AS50" s="74" t="str" cm="1">
        <f t="array" ref="AS50">IFERROR(_xlfn.XLOOKUP($AB50,Blad1!$R$9:$R$43,Blad1!$S$9:$S$43+E50),"")</f>
        <v/>
      </c>
      <c r="AT50" s="74" t="str" cm="1">
        <f t="array" ref="AT50">IFERROR(_xlfn.XLOOKUP($AB50,Blad1!$AD$9:$AD$43,Blad1!$AE$9:$AE$43+E50),"")</f>
        <v/>
      </c>
      <c r="AU50" s="74" t="str" cm="1">
        <f t="array" ref="AU50">IFERROR(_xlfn.XLOOKUP($AB50,Blad1!$F$9:$F$43,Blad1!$G$9:$G$43+E50),"")</f>
        <v/>
      </c>
      <c r="AV50" s="74" t="str" cm="1">
        <f t="array" ref="AV50">IFERROR(_xlfn.XLOOKUP($AB50,Blad1!$N$9:$N$43,Blad1!$O$9:$O$43+E50),"")</f>
        <v/>
      </c>
      <c r="AW50" s="74"/>
      <c r="AX50" s="74" t="str" cm="1">
        <f t="array" ref="AX50">IFERROR(_xlfn.XLOOKUP($AB50,Blad1!$V$9:$V$43,Blad1!$W$9:$W$43+E50),"")</f>
        <v/>
      </c>
      <c r="AY50" s="74" t="str">
        <f>IF(B50="","",(_xlfn.XLOOKUP($AB50,Kontotabell!$X$12:$X$121,'3. Raindance'!$C$12:$C$121,"")))</f>
        <v/>
      </c>
      <c r="AZ50" s="74" t="str">
        <f>IF(U50="","",(_xlfn.XLOOKUP($AC50,Kontotabell!$X$12:$X$121,'3. Raindance'!$C$12:$C$121,"")))</f>
        <v/>
      </c>
    </row>
    <row r="51" spans="1:52" x14ac:dyDescent="0.25">
      <c r="A51" t="str">
        <v/>
      </c>
      <c r="B51" t="str">
        <v/>
      </c>
      <c r="C51" t="str">
        <v/>
      </c>
      <c r="D51" s="88">
        <v>0</v>
      </c>
      <c r="E51" s="88">
        <v>0</v>
      </c>
      <c r="F51" s="248">
        <f t="shared" si="3"/>
        <v>0</v>
      </c>
      <c r="G51" s="248">
        <f t="shared" si="4"/>
        <v>0</v>
      </c>
      <c r="H51" s="248">
        <f t="shared" si="5"/>
        <v>0</v>
      </c>
      <c r="I51" s="248">
        <f t="shared" si="6"/>
        <v>0</v>
      </c>
      <c r="J51" s="248">
        <f t="shared" si="7"/>
        <v>0</v>
      </c>
      <c r="K51" s="248"/>
      <c r="L51" s="248">
        <f t="shared" si="8"/>
        <v>0</v>
      </c>
      <c r="M51" s="248">
        <f t="shared" si="36"/>
        <v>0</v>
      </c>
      <c r="N51" s="248">
        <f t="shared" si="10"/>
        <v>0</v>
      </c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t="str">
        <f t="shared" si="37"/>
        <v/>
      </c>
      <c r="AC51" t="str">
        <f t="shared" si="38"/>
        <v/>
      </c>
      <c r="AG51">
        <f t="shared" si="29"/>
        <v>0</v>
      </c>
      <c r="AH51">
        <f t="shared" si="30"/>
        <v>0</v>
      </c>
      <c r="AI51">
        <f t="shared" si="24"/>
        <v>0</v>
      </c>
      <c r="AJ51">
        <f t="shared" si="31"/>
        <v>0</v>
      </c>
      <c r="AK51">
        <f t="shared" si="25"/>
        <v>0</v>
      </c>
      <c r="AL51">
        <f t="shared" si="26"/>
        <v>0</v>
      </c>
      <c r="AN51">
        <f t="shared" si="27"/>
        <v>0</v>
      </c>
      <c r="AO51">
        <f t="shared" si="28"/>
        <v>0</v>
      </c>
      <c r="AP51">
        <f t="shared" si="39"/>
        <v>0</v>
      </c>
      <c r="AQ51" s="74" t="str" cm="1">
        <f t="array" ref="AQ51">IFERROR(_xlfn.XLOOKUP($AB51,Blad1!$B$9:$B$43,Blad1!$C$9:$C$43+E51),"")</f>
        <v/>
      </c>
      <c r="AR51" s="74" t="str" cm="1">
        <f t="array" ref="AR51">IFERROR(_xlfn.XLOOKUP($AB51,Blad1!$J$9:$J$43,Blad1!$K$9:$K$43+E51),"")</f>
        <v/>
      </c>
      <c r="AS51" s="74" t="str" cm="1">
        <f t="array" ref="AS51">IFERROR(_xlfn.XLOOKUP($AB51,Blad1!$R$9:$R$43,Blad1!$S$9:$S$43+E51),"")</f>
        <v/>
      </c>
      <c r="AT51" s="74" t="str" cm="1">
        <f t="array" ref="AT51">IFERROR(_xlfn.XLOOKUP($AB51,Blad1!$AD$9:$AD$43,Blad1!$AE$9:$AE$43+E51),"")</f>
        <v/>
      </c>
      <c r="AU51" s="74" t="str" cm="1">
        <f t="array" ref="AU51">IFERROR(_xlfn.XLOOKUP($AB51,Blad1!$F$9:$F$43,Blad1!$G$9:$G$43+E51),"")</f>
        <v/>
      </c>
      <c r="AV51" s="74" t="str" cm="1">
        <f t="array" ref="AV51">IFERROR(_xlfn.XLOOKUP($AB51,Blad1!$N$9:$N$43,Blad1!$O$9:$O$43+E51),"")</f>
        <v/>
      </c>
      <c r="AW51" s="74"/>
      <c r="AX51" s="74" t="str" cm="1">
        <f t="array" ref="AX51">IFERROR(_xlfn.XLOOKUP($AB51,Blad1!$V$9:$V$43,Blad1!$W$9:$W$43+E51),"")</f>
        <v/>
      </c>
      <c r="AY51" s="74" t="str">
        <f>IF(B51="","",(_xlfn.XLOOKUP($AB51,Kontotabell!$X$12:$X$121,'3. Raindance'!$C$12:$C$121,"")))</f>
        <v/>
      </c>
      <c r="AZ51" s="74" t="str">
        <f>IF(U51="","",(_xlfn.XLOOKUP($AC51,Kontotabell!$X$12:$X$121,'3. Raindance'!$C$12:$C$121,"")))</f>
        <v/>
      </c>
    </row>
    <row r="52" spans="1:52" x14ac:dyDescent="0.25">
      <c r="A52" t="str">
        <v/>
      </c>
      <c r="B52" t="str">
        <v/>
      </c>
      <c r="C52" t="str">
        <v/>
      </c>
      <c r="D52" s="88">
        <v>0</v>
      </c>
      <c r="E52" s="88">
        <v>0</v>
      </c>
      <c r="F52" s="248">
        <f t="shared" si="3"/>
        <v>0</v>
      </c>
      <c r="G52" s="248">
        <f t="shared" si="4"/>
        <v>0</v>
      </c>
      <c r="H52" s="248">
        <f t="shared" si="5"/>
        <v>0</v>
      </c>
      <c r="I52" s="248">
        <f t="shared" si="6"/>
        <v>0</v>
      </c>
      <c r="J52" s="248">
        <f t="shared" si="7"/>
        <v>0</v>
      </c>
      <c r="K52" s="248"/>
      <c r="L52" s="248">
        <f t="shared" si="8"/>
        <v>0</v>
      </c>
      <c r="M52" s="248">
        <f t="shared" si="36"/>
        <v>0</v>
      </c>
      <c r="N52" s="248">
        <f t="shared" si="10"/>
        <v>0</v>
      </c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t="str">
        <f t="shared" si="37"/>
        <v/>
      </c>
      <c r="AC52" t="str">
        <f t="shared" si="38"/>
        <v/>
      </c>
      <c r="AG52">
        <f t="shared" si="29"/>
        <v>0</v>
      </c>
      <c r="AH52">
        <f t="shared" si="30"/>
        <v>0</v>
      </c>
      <c r="AI52">
        <f t="shared" si="24"/>
        <v>0</v>
      </c>
      <c r="AJ52">
        <f t="shared" si="31"/>
        <v>0</v>
      </c>
      <c r="AK52">
        <f t="shared" si="25"/>
        <v>0</v>
      </c>
      <c r="AL52">
        <f t="shared" si="26"/>
        <v>0</v>
      </c>
      <c r="AN52">
        <f t="shared" si="27"/>
        <v>0</v>
      </c>
      <c r="AO52">
        <f t="shared" si="28"/>
        <v>0</v>
      </c>
      <c r="AP52">
        <f t="shared" si="39"/>
        <v>0</v>
      </c>
      <c r="AQ52" s="74" t="str" cm="1">
        <f t="array" ref="AQ52">IFERROR(_xlfn.XLOOKUP($AB52,Blad1!$B$9:$B$43,Blad1!$C$9:$C$43+E52),"")</f>
        <v/>
      </c>
      <c r="AR52" s="74" t="str" cm="1">
        <f t="array" ref="AR52">IFERROR(_xlfn.XLOOKUP($AB52,Blad1!$J$9:$J$43,Blad1!$K$9:$K$43+E52),"")</f>
        <v/>
      </c>
      <c r="AS52" s="74" t="str" cm="1">
        <f t="array" ref="AS52">IFERROR(_xlfn.XLOOKUP($AB52,Blad1!$R$9:$R$43,Blad1!$S$9:$S$43+E52),"")</f>
        <v/>
      </c>
      <c r="AT52" s="74" t="str" cm="1">
        <f t="array" ref="AT52">IFERROR(_xlfn.XLOOKUP($AB52,Blad1!$AD$9:$AD$43,Blad1!$AE$9:$AE$43+E52),"")</f>
        <v/>
      </c>
      <c r="AU52" s="74" t="str" cm="1">
        <f t="array" ref="AU52">IFERROR(_xlfn.XLOOKUP($AB52,Blad1!$F$9:$F$43,Blad1!$G$9:$G$43+E52),"")</f>
        <v/>
      </c>
      <c r="AV52" s="74" t="str" cm="1">
        <f t="array" ref="AV52">IFERROR(_xlfn.XLOOKUP($AB52,Blad1!$N$9:$N$43,Blad1!$O$9:$O$43+E52),"")</f>
        <v/>
      </c>
      <c r="AW52" s="74"/>
      <c r="AX52" s="74" t="str" cm="1">
        <f t="array" ref="AX52">IFERROR(_xlfn.XLOOKUP($AB52,Blad1!$V$9:$V$43,Blad1!$W$9:$W$43+E52),"")</f>
        <v/>
      </c>
      <c r="AY52" s="74" t="str">
        <f>IF(B52="","",(_xlfn.XLOOKUP($AB52,Kontotabell!$X$12:$X$121,'3. Raindance'!$C$12:$C$121,"")))</f>
        <v/>
      </c>
      <c r="AZ52" s="74" t="str">
        <f>IF(U52="","",(_xlfn.XLOOKUP($AC52,Kontotabell!$X$12:$X$121,'3. Raindance'!$C$12:$C$121,"")))</f>
        <v/>
      </c>
    </row>
    <row r="53" spans="1:52" x14ac:dyDescent="0.25">
      <c r="A53" t="str">
        <v/>
      </c>
      <c r="B53" t="str">
        <v/>
      </c>
      <c r="C53" t="str">
        <v/>
      </c>
      <c r="D53" s="88">
        <v>0</v>
      </c>
      <c r="E53" s="88">
        <v>0</v>
      </c>
      <c r="F53" s="248">
        <f t="shared" si="3"/>
        <v>0</v>
      </c>
      <c r="G53" s="248">
        <f t="shared" si="4"/>
        <v>0</v>
      </c>
      <c r="H53" s="248">
        <f t="shared" si="5"/>
        <v>0</v>
      </c>
      <c r="I53" s="248">
        <f t="shared" si="6"/>
        <v>0</v>
      </c>
      <c r="J53" s="248">
        <f t="shared" si="7"/>
        <v>0</v>
      </c>
      <c r="K53" s="248"/>
      <c r="L53" s="248">
        <f t="shared" si="8"/>
        <v>0</v>
      </c>
      <c r="M53" s="248">
        <f t="shared" si="36"/>
        <v>0</v>
      </c>
      <c r="N53" s="248">
        <f t="shared" si="10"/>
        <v>0</v>
      </c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t="str">
        <f t="shared" si="37"/>
        <v/>
      </c>
      <c r="AC53" t="str">
        <f t="shared" si="38"/>
        <v/>
      </c>
      <c r="AG53">
        <f t="shared" si="29"/>
        <v>0</v>
      </c>
      <c r="AH53">
        <f t="shared" si="30"/>
        <v>0</v>
      </c>
      <c r="AI53">
        <f t="shared" si="24"/>
        <v>0</v>
      </c>
      <c r="AJ53">
        <f t="shared" si="31"/>
        <v>0</v>
      </c>
      <c r="AK53">
        <f t="shared" si="25"/>
        <v>0</v>
      </c>
      <c r="AL53">
        <f t="shared" si="26"/>
        <v>0</v>
      </c>
      <c r="AN53">
        <f t="shared" si="27"/>
        <v>0</v>
      </c>
      <c r="AO53">
        <f t="shared" si="28"/>
        <v>0</v>
      </c>
      <c r="AP53">
        <f t="shared" si="39"/>
        <v>0</v>
      </c>
      <c r="AQ53" s="74" t="str" cm="1">
        <f t="array" ref="AQ53">IFERROR(_xlfn.XLOOKUP($AB53,Blad1!$B$9:$B$43,Blad1!$C$9:$C$43+E53),"")</f>
        <v/>
      </c>
      <c r="AR53" s="74" t="str" cm="1">
        <f t="array" ref="AR53">IFERROR(_xlfn.XLOOKUP($AB53,Blad1!$J$9:$J$43,Blad1!$K$9:$K$43+E53),"")</f>
        <v/>
      </c>
      <c r="AS53" s="74" t="str" cm="1">
        <f t="array" ref="AS53">IFERROR(_xlfn.XLOOKUP($AB53,Blad1!$R$9:$R$43,Blad1!$S$9:$S$43+E53),"")</f>
        <v/>
      </c>
      <c r="AT53" s="74" t="str" cm="1">
        <f t="array" ref="AT53">IFERROR(_xlfn.XLOOKUP($AB53,Blad1!$AD$9:$AD$43,Blad1!$AE$9:$AE$43+E53),"")</f>
        <v/>
      </c>
      <c r="AU53" s="74" t="str" cm="1">
        <f t="array" ref="AU53">IFERROR(_xlfn.XLOOKUP($AB53,Blad1!$F$9:$F$43,Blad1!$G$9:$G$43+E53),"")</f>
        <v/>
      </c>
      <c r="AV53" s="74" t="str" cm="1">
        <f t="array" ref="AV53">IFERROR(_xlfn.XLOOKUP($AB53,Blad1!$N$9:$N$43,Blad1!$O$9:$O$43+E53),"")</f>
        <v/>
      </c>
      <c r="AW53" s="74"/>
      <c r="AX53" s="74" t="str" cm="1">
        <f t="array" ref="AX53">IFERROR(_xlfn.XLOOKUP($AB53,Blad1!$V$9:$V$43,Blad1!$W$9:$W$43+E53),"")</f>
        <v/>
      </c>
      <c r="AY53" s="74" t="str">
        <f>IF(B53="","",(_xlfn.XLOOKUP($AB53,Kontotabell!$X$12:$X$121,'3. Raindance'!$C$12:$C$121,"")))</f>
        <v/>
      </c>
      <c r="AZ53" s="74" t="str">
        <f>IF(U53="","",(_xlfn.XLOOKUP($AC53,Kontotabell!$X$12:$X$121,'3. Raindance'!$C$12:$C$121,"")))</f>
        <v/>
      </c>
    </row>
    <row r="54" spans="1:52" x14ac:dyDescent="0.25">
      <c r="A54" t="str">
        <v/>
      </c>
      <c r="B54" t="str">
        <v/>
      </c>
      <c r="C54" t="str">
        <v/>
      </c>
      <c r="D54" s="88">
        <v>0</v>
      </c>
      <c r="E54" s="88">
        <v>0</v>
      </c>
      <c r="F54" s="248">
        <f t="shared" si="3"/>
        <v>0</v>
      </c>
      <c r="G54" s="248">
        <f t="shared" si="4"/>
        <v>0</v>
      </c>
      <c r="H54" s="248">
        <f t="shared" si="5"/>
        <v>0</v>
      </c>
      <c r="I54" s="248">
        <f t="shared" si="6"/>
        <v>0</v>
      </c>
      <c r="J54" s="248">
        <f t="shared" si="7"/>
        <v>0</v>
      </c>
      <c r="K54" s="248"/>
      <c r="L54" s="248">
        <f t="shared" si="8"/>
        <v>0</v>
      </c>
      <c r="M54" s="248">
        <f t="shared" si="36"/>
        <v>0</v>
      </c>
      <c r="N54" s="248">
        <f t="shared" si="10"/>
        <v>0</v>
      </c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t="str">
        <f t="shared" si="37"/>
        <v/>
      </c>
      <c r="AC54" t="str">
        <f t="shared" si="38"/>
        <v/>
      </c>
      <c r="AG54">
        <f t="shared" si="29"/>
        <v>0</v>
      </c>
      <c r="AH54">
        <f t="shared" si="30"/>
        <v>0</v>
      </c>
      <c r="AI54">
        <f t="shared" si="24"/>
        <v>0</v>
      </c>
      <c r="AJ54">
        <f t="shared" si="31"/>
        <v>0</v>
      </c>
      <c r="AK54">
        <f t="shared" si="25"/>
        <v>0</v>
      </c>
      <c r="AL54">
        <f t="shared" si="26"/>
        <v>0</v>
      </c>
      <c r="AN54">
        <f t="shared" si="27"/>
        <v>0</v>
      </c>
      <c r="AO54">
        <f t="shared" si="28"/>
        <v>0</v>
      </c>
      <c r="AP54">
        <f t="shared" si="39"/>
        <v>0</v>
      </c>
      <c r="AQ54" s="74" t="str" cm="1">
        <f t="array" ref="AQ54">IFERROR(_xlfn.XLOOKUP($AB54,Blad1!$B$9:$B$43,Blad1!$C$9:$C$43+E54),"")</f>
        <v/>
      </c>
      <c r="AR54" s="74" t="str" cm="1">
        <f t="array" ref="AR54">IFERROR(_xlfn.XLOOKUP($AB54,Blad1!$J$9:$J$43,Blad1!$K$9:$K$43+E54),"")</f>
        <v/>
      </c>
      <c r="AS54" s="74" t="str" cm="1">
        <f t="array" ref="AS54">IFERROR(_xlfn.XLOOKUP($AB54,Blad1!$R$9:$R$43,Blad1!$S$9:$S$43+E54),"")</f>
        <v/>
      </c>
      <c r="AT54" s="74" t="str" cm="1">
        <f t="array" ref="AT54">IFERROR(_xlfn.XLOOKUP($AB54,Blad1!$AD$9:$AD$43,Blad1!$AE$9:$AE$43+E54),"")</f>
        <v/>
      </c>
      <c r="AU54" s="74" t="str" cm="1">
        <f t="array" ref="AU54">IFERROR(_xlfn.XLOOKUP($AB54,Blad1!$F$9:$F$43,Blad1!$G$9:$G$43+E54),"")</f>
        <v/>
      </c>
      <c r="AV54" s="74" t="str" cm="1">
        <f t="array" ref="AV54">IFERROR(_xlfn.XLOOKUP($AB54,Blad1!$N$9:$N$43,Blad1!$O$9:$O$43+E54),"")</f>
        <v/>
      </c>
      <c r="AW54" s="74"/>
      <c r="AX54" s="74" t="str" cm="1">
        <f t="array" ref="AX54">IFERROR(_xlfn.XLOOKUP($AB54,Blad1!$V$9:$V$43,Blad1!$W$9:$W$43+E54),"")</f>
        <v/>
      </c>
      <c r="AY54" s="74" t="str">
        <f>IF(B54="","",(_xlfn.XLOOKUP($AB54,Kontotabell!$X$12:$X$121,'3. Raindance'!$C$12:$C$121,"")))</f>
        <v/>
      </c>
      <c r="AZ54" s="74" t="str">
        <f>IF(U54="","",(_xlfn.XLOOKUP($AC54,Kontotabell!$X$12:$X$121,'3. Raindance'!$C$12:$C$121,"")))</f>
        <v/>
      </c>
    </row>
    <row r="55" spans="1:52" x14ac:dyDescent="0.25">
      <c r="A55" t="str">
        <v/>
      </c>
      <c r="B55" t="str">
        <v/>
      </c>
      <c r="C55" t="str">
        <v/>
      </c>
      <c r="D55" s="88">
        <v>0</v>
      </c>
      <c r="E55" s="88">
        <v>0</v>
      </c>
      <c r="F55" s="248">
        <f t="shared" si="3"/>
        <v>0</v>
      </c>
      <c r="G55" s="248">
        <f t="shared" si="4"/>
        <v>0</v>
      </c>
      <c r="H55" s="248">
        <f t="shared" si="5"/>
        <v>0</v>
      </c>
      <c r="I55" s="248">
        <f t="shared" si="6"/>
        <v>0</v>
      </c>
      <c r="J55" s="248">
        <f t="shared" si="7"/>
        <v>0</v>
      </c>
      <c r="K55" s="248"/>
      <c r="L55" s="248">
        <f t="shared" si="8"/>
        <v>0</v>
      </c>
      <c r="M55" s="248">
        <f t="shared" si="36"/>
        <v>0</v>
      </c>
      <c r="N55" s="248">
        <f t="shared" si="10"/>
        <v>0</v>
      </c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t="str">
        <f t="shared" si="37"/>
        <v/>
      </c>
      <c r="AC55" t="str">
        <f t="shared" si="38"/>
        <v/>
      </c>
      <c r="AG55">
        <f t="shared" si="29"/>
        <v>0</v>
      </c>
      <c r="AH55">
        <f t="shared" si="30"/>
        <v>0</v>
      </c>
      <c r="AI55">
        <f t="shared" si="24"/>
        <v>0</v>
      </c>
      <c r="AJ55">
        <f t="shared" si="31"/>
        <v>0</v>
      </c>
      <c r="AK55">
        <f t="shared" si="25"/>
        <v>0</v>
      </c>
      <c r="AL55">
        <f t="shared" si="26"/>
        <v>0</v>
      </c>
      <c r="AN55">
        <f t="shared" si="27"/>
        <v>0</v>
      </c>
      <c r="AO55">
        <f t="shared" si="28"/>
        <v>0</v>
      </c>
      <c r="AP55">
        <f t="shared" si="39"/>
        <v>0</v>
      </c>
      <c r="AQ55" s="74" t="str" cm="1">
        <f t="array" ref="AQ55">IFERROR(_xlfn.XLOOKUP($AB55,Blad1!$B$9:$B$43,Blad1!$C$9:$C$43+E55),"")</f>
        <v/>
      </c>
      <c r="AR55" s="74" t="str" cm="1">
        <f t="array" ref="AR55">IFERROR(_xlfn.XLOOKUP($AB55,Blad1!$J$9:$J$43,Blad1!$K$9:$K$43+E55),"")</f>
        <v/>
      </c>
      <c r="AS55" s="74" t="str" cm="1">
        <f t="array" ref="AS55">IFERROR(_xlfn.XLOOKUP($AB55,Blad1!$R$9:$R$43,Blad1!$S$9:$S$43+E55),"")</f>
        <v/>
      </c>
      <c r="AT55" s="74" t="str" cm="1">
        <f t="array" ref="AT55">IFERROR(_xlfn.XLOOKUP($AB55,Blad1!$AD$9:$AD$43,Blad1!$AE$9:$AE$43+E55),"")</f>
        <v/>
      </c>
      <c r="AU55" s="74" t="str" cm="1">
        <f t="array" ref="AU55">IFERROR(_xlfn.XLOOKUP($AB55,Blad1!$F$9:$F$43,Blad1!$G$9:$G$43+E55),"")</f>
        <v/>
      </c>
      <c r="AV55" s="74" t="str" cm="1">
        <f t="array" ref="AV55">IFERROR(_xlfn.XLOOKUP($AB55,Blad1!$N$9:$N$43,Blad1!$O$9:$O$43+E55),"")</f>
        <v/>
      </c>
      <c r="AW55" s="74"/>
      <c r="AX55" s="74" t="str" cm="1">
        <f t="array" ref="AX55">IFERROR(_xlfn.XLOOKUP($AB55,Blad1!$V$9:$V$43,Blad1!$W$9:$W$43+E55),"")</f>
        <v/>
      </c>
      <c r="AY55" s="74" t="str">
        <f>IF(B55="","",(_xlfn.XLOOKUP($AB55,Kontotabell!$X$12:$X$121,'3. Raindance'!$C$12:$C$121,"")))</f>
        <v/>
      </c>
      <c r="AZ55" s="74" t="str">
        <f>IF(U55="","",(_xlfn.XLOOKUP($AC55,Kontotabell!$X$12:$X$121,'3. Raindance'!$C$12:$C$121,"")))</f>
        <v/>
      </c>
    </row>
    <row r="56" spans="1:52" x14ac:dyDescent="0.25">
      <c r="A56" t="str">
        <v/>
      </c>
      <c r="B56" t="str">
        <v/>
      </c>
      <c r="C56" t="str">
        <v/>
      </c>
      <c r="D56" s="88">
        <v>0</v>
      </c>
      <c r="E56" s="88">
        <v>0</v>
      </c>
      <c r="F56" s="248">
        <f t="shared" si="3"/>
        <v>0</v>
      </c>
      <c r="G56" s="248">
        <f t="shared" si="4"/>
        <v>0</v>
      </c>
      <c r="H56" s="248">
        <f t="shared" si="5"/>
        <v>0</v>
      </c>
      <c r="I56" s="248">
        <f t="shared" si="6"/>
        <v>0</v>
      </c>
      <c r="J56" s="248">
        <f t="shared" si="7"/>
        <v>0</v>
      </c>
      <c r="K56" s="248"/>
      <c r="L56" s="248">
        <f t="shared" si="8"/>
        <v>0</v>
      </c>
      <c r="M56" s="248">
        <f t="shared" si="36"/>
        <v>0</v>
      </c>
      <c r="N56" s="248">
        <f t="shared" si="10"/>
        <v>0</v>
      </c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t="str">
        <f t="shared" si="37"/>
        <v/>
      </c>
      <c r="AC56" t="str">
        <f t="shared" si="38"/>
        <v/>
      </c>
      <c r="AG56">
        <f t="shared" si="29"/>
        <v>0</v>
      </c>
      <c r="AH56">
        <f t="shared" si="30"/>
        <v>0</v>
      </c>
      <c r="AI56">
        <f t="shared" si="24"/>
        <v>0</v>
      </c>
      <c r="AJ56">
        <f t="shared" si="31"/>
        <v>0</v>
      </c>
      <c r="AK56">
        <f t="shared" si="25"/>
        <v>0</v>
      </c>
      <c r="AL56">
        <f t="shared" si="26"/>
        <v>0</v>
      </c>
      <c r="AN56">
        <f t="shared" si="27"/>
        <v>0</v>
      </c>
      <c r="AO56">
        <f t="shared" si="28"/>
        <v>0</v>
      </c>
      <c r="AP56">
        <f t="shared" si="39"/>
        <v>0</v>
      </c>
      <c r="AQ56" s="74" t="str" cm="1">
        <f t="array" ref="AQ56">IFERROR(_xlfn.XLOOKUP($AB56,Blad1!$B$9:$B$43,Blad1!$C$9:$C$43+E56),"")</f>
        <v/>
      </c>
      <c r="AR56" s="74" t="str" cm="1">
        <f t="array" ref="AR56">IFERROR(_xlfn.XLOOKUP($AB56,Blad1!$J$9:$J$43,Blad1!$K$9:$K$43+E56),"")</f>
        <v/>
      </c>
      <c r="AS56" s="74" t="str" cm="1">
        <f t="array" ref="AS56">IFERROR(_xlfn.XLOOKUP($AB56,Blad1!$R$9:$R$43,Blad1!$S$9:$S$43+E56),"")</f>
        <v/>
      </c>
      <c r="AT56" s="74" t="str" cm="1">
        <f t="array" ref="AT56">IFERROR(_xlfn.XLOOKUP($AB56,Blad1!$AD$9:$AD$43,Blad1!$AE$9:$AE$43+E56),"")</f>
        <v/>
      </c>
      <c r="AU56" s="74" t="str" cm="1">
        <f t="array" ref="AU56">IFERROR(_xlfn.XLOOKUP($AB56,Blad1!$F$9:$F$43,Blad1!$G$9:$G$43+E56),"")</f>
        <v/>
      </c>
      <c r="AV56" s="74" t="str" cm="1">
        <f t="array" ref="AV56">IFERROR(_xlfn.XLOOKUP($AB56,Blad1!$N$9:$N$43,Blad1!$O$9:$O$43+E56),"")</f>
        <v/>
      </c>
      <c r="AW56" s="74"/>
      <c r="AX56" s="74" t="str" cm="1">
        <f t="array" ref="AX56">IFERROR(_xlfn.XLOOKUP($AB56,Blad1!$V$9:$V$43,Blad1!$W$9:$W$43+E56),"")</f>
        <v/>
      </c>
      <c r="AY56" s="74" t="str">
        <f>IF(B56="","",(_xlfn.XLOOKUP($AB56,Kontotabell!$X$12:$X$121,'3. Raindance'!$C$12:$C$121,"")))</f>
        <v/>
      </c>
      <c r="AZ56" s="74" t="str">
        <f>IF(U56="","",(_xlfn.XLOOKUP($AC56,Kontotabell!$X$12:$X$121,'3. Raindance'!$C$12:$C$121,"")))</f>
        <v/>
      </c>
    </row>
    <row r="57" spans="1:52" x14ac:dyDescent="0.25">
      <c r="A57" t="str">
        <v/>
      </c>
      <c r="B57" t="str">
        <v/>
      </c>
      <c r="C57" t="str">
        <v/>
      </c>
      <c r="D57" s="88">
        <v>0</v>
      </c>
      <c r="E57" s="88">
        <v>0</v>
      </c>
      <c r="F57" s="248">
        <f t="shared" si="3"/>
        <v>0</v>
      </c>
      <c r="G57" s="248">
        <f t="shared" si="4"/>
        <v>0</v>
      </c>
      <c r="H57" s="248">
        <f t="shared" si="5"/>
        <v>0</v>
      </c>
      <c r="I57" s="248">
        <f t="shared" si="6"/>
        <v>0</v>
      </c>
      <c r="J57" s="248">
        <f t="shared" si="7"/>
        <v>0</v>
      </c>
      <c r="K57" s="248"/>
      <c r="L57" s="248">
        <f t="shared" si="8"/>
        <v>0</v>
      </c>
      <c r="M57" s="248">
        <f t="shared" ref="M57:M88" si="40">IFERROR(SUM(AZ57)," ")</f>
        <v>0</v>
      </c>
      <c r="N57" s="248">
        <f t="shared" si="10"/>
        <v>0</v>
      </c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t="str">
        <f t="shared" si="37"/>
        <v/>
      </c>
      <c r="AC57" t="str">
        <f t="shared" si="38"/>
        <v/>
      </c>
      <c r="AG57">
        <f t="shared" si="29"/>
        <v>0</v>
      </c>
      <c r="AH57">
        <f t="shared" si="30"/>
        <v>0</v>
      </c>
      <c r="AI57">
        <f t="shared" si="24"/>
        <v>0</v>
      </c>
      <c r="AJ57">
        <f t="shared" si="31"/>
        <v>0</v>
      </c>
      <c r="AK57">
        <f t="shared" si="25"/>
        <v>0</v>
      </c>
      <c r="AL57">
        <f t="shared" si="26"/>
        <v>0</v>
      </c>
      <c r="AN57">
        <f t="shared" si="27"/>
        <v>0</v>
      </c>
      <c r="AO57">
        <f t="shared" si="28"/>
        <v>0</v>
      </c>
      <c r="AP57">
        <f t="shared" ref="AP57:AP88" si="41">IF(M57&lt;&gt;"",$D57+M57,"")</f>
        <v>0</v>
      </c>
      <c r="AQ57" s="74" t="str" cm="1">
        <f t="array" ref="AQ57">IFERROR(_xlfn.XLOOKUP($AB57,Blad1!$B$9:$B$43,Blad1!$C$9:$C$43+E57),"")</f>
        <v/>
      </c>
      <c r="AR57" s="74" t="str" cm="1">
        <f t="array" ref="AR57">IFERROR(_xlfn.XLOOKUP($AB57,Blad1!$J$9:$J$43,Blad1!$K$9:$K$43+E57),"")</f>
        <v/>
      </c>
      <c r="AS57" s="74" t="str" cm="1">
        <f t="array" ref="AS57">IFERROR(_xlfn.XLOOKUP($AB57,Blad1!$R$9:$R$43,Blad1!$S$9:$S$43+E57),"")</f>
        <v/>
      </c>
      <c r="AT57" s="74" t="str" cm="1">
        <f t="array" ref="AT57">IFERROR(_xlfn.XLOOKUP($AB57,Blad1!$AD$9:$AD$43,Blad1!$AE$9:$AE$43+E57),"")</f>
        <v/>
      </c>
      <c r="AU57" s="74" t="str" cm="1">
        <f t="array" ref="AU57">IFERROR(_xlfn.XLOOKUP($AB57,Blad1!$F$9:$F$43,Blad1!$G$9:$G$43+E57),"")</f>
        <v/>
      </c>
      <c r="AV57" s="74" t="str" cm="1">
        <f t="array" ref="AV57">IFERROR(_xlfn.XLOOKUP($AB57,Blad1!$N$9:$N$43,Blad1!$O$9:$O$43+E57),"")</f>
        <v/>
      </c>
      <c r="AW57" s="74"/>
      <c r="AX57" s="74" t="str" cm="1">
        <f t="array" ref="AX57">IFERROR(_xlfn.XLOOKUP($AB57,Blad1!$V$9:$V$43,Blad1!$W$9:$W$43+E57),"")</f>
        <v/>
      </c>
      <c r="AY57" s="74" t="str">
        <f>IF(B57="","",(_xlfn.XLOOKUP($AB57,Kontotabell!$X$12:$X$121,'3. Raindance'!$C$12:$C$121,"")))</f>
        <v/>
      </c>
      <c r="AZ57" s="74" t="str">
        <f>IF(U57="","",(_xlfn.XLOOKUP($AC57,Kontotabell!$X$12:$X$121,'3. Raindance'!$C$12:$C$121,"")))</f>
        <v/>
      </c>
    </row>
    <row r="58" spans="1:52" x14ac:dyDescent="0.25">
      <c r="A58" t="str">
        <v/>
      </c>
      <c r="B58" t="str">
        <v/>
      </c>
      <c r="C58" t="str">
        <v/>
      </c>
      <c r="D58" s="88">
        <v>0</v>
      </c>
      <c r="E58" s="88">
        <v>0</v>
      </c>
      <c r="F58" s="248">
        <f t="shared" si="3"/>
        <v>0</v>
      </c>
      <c r="G58" s="248">
        <f t="shared" si="4"/>
        <v>0</v>
      </c>
      <c r="H58" s="248">
        <f t="shared" si="5"/>
        <v>0</v>
      </c>
      <c r="I58" s="248">
        <f t="shared" si="6"/>
        <v>0</v>
      </c>
      <c r="J58" s="248">
        <f t="shared" si="7"/>
        <v>0</v>
      </c>
      <c r="K58" s="248"/>
      <c r="L58" s="248">
        <f t="shared" si="8"/>
        <v>0</v>
      </c>
      <c r="M58" s="248">
        <f t="shared" si="40"/>
        <v>0</v>
      </c>
      <c r="N58" s="248">
        <f t="shared" si="10"/>
        <v>0</v>
      </c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t="str">
        <f t="shared" si="37"/>
        <v/>
      </c>
      <c r="AC58" t="str">
        <f t="shared" si="38"/>
        <v/>
      </c>
      <c r="AG58">
        <f t="shared" si="29"/>
        <v>0</v>
      </c>
      <c r="AH58">
        <f t="shared" si="30"/>
        <v>0</v>
      </c>
      <c r="AI58">
        <f t="shared" si="24"/>
        <v>0</v>
      </c>
      <c r="AJ58">
        <f t="shared" si="31"/>
        <v>0</v>
      </c>
      <c r="AK58">
        <f t="shared" si="25"/>
        <v>0</v>
      </c>
      <c r="AL58">
        <f t="shared" si="26"/>
        <v>0</v>
      </c>
      <c r="AN58">
        <f t="shared" si="27"/>
        <v>0</v>
      </c>
      <c r="AO58">
        <f t="shared" si="28"/>
        <v>0</v>
      </c>
      <c r="AP58">
        <f t="shared" si="41"/>
        <v>0</v>
      </c>
      <c r="AQ58" s="74" t="str" cm="1">
        <f t="array" ref="AQ58">IFERROR(_xlfn.XLOOKUP($AB58,Blad1!$B$9:$B$43,Blad1!$C$9:$C$43+E58),"")</f>
        <v/>
      </c>
      <c r="AR58" s="74" t="str" cm="1">
        <f t="array" ref="AR58">IFERROR(_xlfn.XLOOKUP($AB58,Blad1!$J$9:$J$43,Blad1!$K$9:$K$43+E58),"")</f>
        <v/>
      </c>
      <c r="AS58" s="74" t="str" cm="1">
        <f t="array" ref="AS58">IFERROR(_xlfn.XLOOKUP($AB58,Blad1!$R$9:$R$43,Blad1!$S$9:$S$43+E58),"")</f>
        <v/>
      </c>
      <c r="AT58" s="74" t="str" cm="1">
        <f t="array" ref="AT58">IFERROR(_xlfn.XLOOKUP($AB58,Blad1!$AD$9:$AD$43,Blad1!$AE$9:$AE$43+E58),"")</f>
        <v/>
      </c>
      <c r="AU58" s="74" t="str" cm="1">
        <f t="array" ref="AU58">IFERROR(_xlfn.XLOOKUP($AB58,Blad1!$F$9:$F$43,Blad1!$G$9:$G$43+E58),"")</f>
        <v/>
      </c>
      <c r="AV58" s="74" t="str" cm="1">
        <f t="array" ref="AV58">IFERROR(_xlfn.XLOOKUP($AB58,Blad1!$N$9:$N$43,Blad1!$O$9:$O$43+E58),"")</f>
        <v/>
      </c>
      <c r="AW58" s="74"/>
      <c r="AX58" s="74" t="str" cm="1">
        <f t="array" ref="AX58">IFERROR(_xlfn.XLOOKUP($AB58,Blad1!$V$9:$V$43,Blad1!$W$9:$W$43+E58),"")</f>
        <v/>
      </c>
      <c r="AY58" s="74" t="str">
        <f>IF(B58="","",(_xlfn.XLOOKUP($AB58,Kontotabell!$X$12:$X$121,'3. Raindance'!$C$12:$C$121,"")))</f>
        <v/>
      </c>
      <c r="AZ58" s="74" t="str">
        <f>IF(U58="","",(_xlfn.XLOOKUP($AC58,Kontotabell!$X$12:$X$121,'3. Raindance'!$C$12:$C$121,"")))</f>
        <v/>
      </c>
    </row>
    <row r="59" spans="1:52" x14ac:dyDescent="0.25">
      <c r="A59" t="str">
        <v/>
      </c>
      <c r="B59" t="str">
        <v/>
      </c>
      <c r="C59" t="str">
        <v/>
      </c>
      <c r="D59" s="88">
        <v>0</v>
      </c>
      <c r="E59" s="88">
        <v>0</v>
      </c>
      <c r="F59" s="248">
        <f t="shared" si="3"/>
        <v>0</v>
      </c>
      <c r="G59" s="248">
        <f t="shared" si="4"/>
        <v>0</v>
      </c>
      <c r="H59" s="248">
        <f t="shared" si="5"/>
        <v>0</v>
      </c>
      <c r="I59" s="248">
        <f t="shared" si="6"/>
        <v>0</v>
      </c>
      <c r="J59" s="248">
        <f t="shared" si="7"/>
        <v>0</v>
      </c>
      <c r="K59" s="248"/>
      <c r="L59" s="248">
        <f t="shared" si="8"/>
        <v>0</v>
      </c>
      <c r="M59" s="248">
        <f t="shared" si="40"/>
        <v>0</v>
      </c>
      <c r="N59" s="248">
        <f t="shared" si="10"/>
        <v>0</v>
      </c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t="str">
        <f t="shared" si="37"/>
        <v/>
      </c>
      <c r="AC59" t="str">
        <f t="shared" si="38"/>
        <v/>
      </c>
      <c r="AG59">
        <f t="shared" si="29"/>
        <v>0</v>
      </c>
      <c r="AH59">
        <f t="shared" si="30"/>
        <v>0</v>
      </c>
      <c r="AI59">
        <f t="shared" si="24"/>
        <v>0</v>
      </c>
      <c r="AJ59">
        <f t="shared" si="31"/>
        <v>0</v>
      </c>
      <c r="AK59">
        <f t="shared" si="25"/>
        <v>0</v>
      </c>
      <c r="AL59">
        <f t="shared" si="26"/>
        <v>0</v>
      </c>
      <c r="AN59">
        <f t="shared" si="27"/>
        <v>0</v>
      </c>
      <c r="AO59">
        <f t="shared" si="28"/>
        <v>0</v>
      </c>
      <c r="AP59">
        <f t="shared" si="41"/>
        <v>0</v>
      </c>
      <c r="AQ59" s="74" t="str" cm="1">
        <f t="array" ref="AQ59">IFERROR(_xlfn.XLOOKUP($AB59,Blad1!$B$9:$B$43,Blad1!$C$9:$C$43+E59),"")</f>
        <v/>
      </c>
      <c r="AR59" s="74" t="str" cm="1">
        <f t="array" ref="AR59">IFERROR(_xlfn.XLOOKUP($AB59,Blad1!$J$9:$J$43,Blad1!$K$9:$K$43+E59),"")</f>
        <v/>
      </c>
      <c r="AS59" s="74" t="str" cm="1">
        <f t="array" ref="AS59">IFERROR(_xlfn.XLOOKUP($AB59,Blad1!$R$9:$R$43,Blad1!$S$9:$S$43+E59),"")</f>
        <v/>
      </c>
      <c r="AT59" s="74" t="str" cm="1">
        <f t="array" ref="AT59">IFERROR(_xlfn.XLOOKUP($AB59,Blad1!$AD$9:$AD$43,Blad1!$AE$9:$AE$43+E59),"")</f>
        <v/>
      </c>
      <c r="AU59" s="74" t="str" cm="1">
        <f t="array" ref="AU59">IFERROR(_xlfn.XLOOKUP($AB59,Blad1!$F$9:$F$43,Blad1!$G$9:$G$43+E59),"")</f>
        <v/>
      </c>
      <c r="AV59" s="74" t="str" cm="1">
        <f t="array" ref="AV59">IFERROR(_xlfn.XLOOKUP($AB59,Blad1!$N$9:$N$43,Blad1!$O$9:$O$43+E59),"")</f>
        <v/>
      </c>
      <c r="AW59" s="74"/>
      <c r="AX59" s="74" t="str" cm="1">
        <f t="array" ref="AX59">IFERROR(_xlfn.XLOOKUP($AB59,Blad1!$V$9:$V$43,Blad1!$W$9:$W$43+E59),"")</f>
        <v/>
      </c>
      <c r="AY59" s="74" t="str">
        <f>IF(B59="","",(_xlfn.XLOOKUP($AB59,Kontotabell!$X$12:$X$121,'3. Raindance'!$C$12:$C$121,"")))</f>
        <v/>
      </c>
      <c r="AZ59" s="74" t="str">
        <f>IF(U59="","",(_xlfn.XLOOKUP($AC59,Kontotabell!$X$12:$X$121,'3. Raindance'!$C$12:$C$121,"")))</f>
        <v/>
      </c>
    </row>
    <row r="60" spans="1:52" x14ac:dyDescent="0.25">
      <c r="A60" t="str">
        <v/>
      </c>
      <c r="B60" t="str">
        <v/>
      </c>
      <c r="C60" t="str">
        <v/>
      </c>
      <c r="D60" s="88">
        <v>0</v>
      </c>
      <c r="E60" s="88">
        <v>0</v>
      </c>
      <c r="F60" s="248">
        <f t="shared" si="3"/>
        <v>0</v>
      </c>
      <c r="G60" s="248">
        <f t="shared" si="4"/>
        <v>0</v>
      </c>
      <c r="H60" s="248">
        <f t="shared" si="5"/>
        <v>0</v>
      </c>
      <c r="I60" s="248">
        <f t="shared" si="6"/>
        <v>0</v>
      </c>
      <c r="J60" s="248">
        <f t="shared" si="7"/>
        <v>0</v>
      </c>
      <c r="K60" s="248"/>
      <c r="L60" s="248">
        <f t="shared" si="8"/>
        <v>0</v>
      </c>
      <c r="M60" s="248">
        <f t="shared" si="40"/>
        <v>0</v>
      </c>
      <c r="N60" s="248">
        <f t="shared" si="10"/>
        <v>0</v>
      </c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t="str">
        <f t="shared" si="37"/>
        <v/>
      </c>
      <c r="AC60" t="str">
        <f t="shared" si="38"/>
        <v/>
      </c>
      <c r="AG60">
        <f t="shared" si="29"/>
        <v>0</v>
      </c>
      <c r="AH60">
        <f t="shared" si="30"/>
        <v>0</v>
      </c>
      <c r="AI60">
        <f t="shared" si="24"/>
        <v>0</v>
      </c>
      <c r="AJ60">
        <f t="shared" si="31"/>
        <v>0</v>
      </c>
      <c r="AK60">
        <f t="shared" si="25"/>
        <v>0</v>
      </c>
      <c r="AL60">
        <f t="shared" si="26"/>
        <v>0</v>
      </c>
      <c r="AN60">
        <f t="shared" si="27"/>
        <v>0</v>
      </c>
      <c r="AO60">
        <f t="shared" si="28"/>
        <v>0</v>
      </c>
      <c r="AP60">
        <f t="shared" si="41"/>
        <v>0</v>
      </c>
      <c r="AQ60" s="74" t="str" cm="1">
        <f t="array" ref="AQ60">IFERROR(_xlfn.XLOOKUP($AB60,Blad1!$B$9:$B$43,Blad1!$C$9:$C$43+E60),"")</f>
        <v/>
      </c>
      <c r="AR60" s="74" t="str" cm="1">
        <f t="array" ref="AR60">IFERROR(_xlfn.XLOOKUP($AB60,Blad1!$J$9:$J$43,Blad1!$K$9:$K$43+E60),"")</f>
        <v/>
      </c>
      <c r="AS60" s="74" t="str" cm="1">
        <f t="array" ref="AS60">IFERROR(_xlfn.XLOOKUP($AB60,Blad1!$R$9:$R$43,Blad1!$S$9:$S$43+E60),"")</f>
        <v/>
      </c>
      <c r="AT60" s="74" t="str" cm="1">
        <f t="array" ref="AT60">IFERROR(_xlfn.XLOOKUP($AB60,Blad1!$AD$9:$AD$43,Blad1!$AE$9:$AE$43+E60),"")</f>
        <v/>
      </c>
      <c r="AU60" s="74" t="str" cm="1">
        <f t="array" ref="AU60">IFERROR(_xlfn.XLOOKUP($AB60,Blad1!$F$9:$F$43,Blad1!$G$9:$G$43+E60),"")</f>
        <v/>
      </c>
      <c r="AV60" s="74" t="str" cm="1">
        <f t="array" ref="AV60">IFERROR(_xlfn.XLOOKUP($AB60,Blad1!$N$9:$N$43,Blad1!$O$9:$O$43+E60),"")</f>
        <v/>
      </c>
      <c r="AW60" s="74"/>
      <c r="AX60" s="74" t="str" cm="1">
        <f t="array" ref="AX60">IFERROR(_xlfn.XLOOKUP($AB60,Blad1!$V$9:$V$43,Blad1!$W$9:$W$43+E60),"")</f>
        <v/>
      </c>
      <c r="AY60" s="74" t="str">
        <f>IF(B60="","",(_xlfn.XLOOKUP($AB60,Kontotabell!$X$12:$X$121,'3. Raindance'!$C$12:$C$121,"")))</f>
        <v/>
      </c>
      <c r="AZ60" s="74" t="str">
        <f>IF(U60="","",(_xlfn.XLOOKUP($AC60,Kontotabell!$X$12:$X$121,'3. Raindance'!$C$12:$C$121,"")))</f>
        <v/>
      </c>
    </row>
    <row r="61" spans="1:52" x14ac:dyDescent="0.25">
      <c r="A61" t="str">
        <v/>
      </c>
      <c r="B61" t="str">
        <v/>
      </c>
      <c r="C61" t="str">
        <v/>
      </c>
      <c r="D61" s="88">
        <v>0</v>
      </c>
      <c r="E61" s="88">
        <v>0</v>
      </c>
      <c r="F61" s="248">
        <f t="shared" si="3"/>
        <v>0</v>
      </c>
      <c r="G61" s="248">
        <f t="shared" si="4"/>
        <v>0</v>
      </c>
      <c r="H61" s="248">
        <f t="shared" si="5"/>
        <v>0</v>
      </c>
      <c r="I61" s="248">
        <f t="shared" si="6"/>
        <v>0</v>
      </c>
      <c r="J61" s="248">
        <f t="shared" si="7"/>
        <v>0</v>
      </c>
      <c r="K61" s="248"/>
      <c r="L61" s="248">
        <f t="shared" si="8"/>
        <v>0</v>
      </c>
      <c r="M61" s="248">
        <f t="shared" si="40"/>
        <v>0</v>
      </c>
      <c r="N61" s="248">
        <f t="shared" si="10"/>
        <v>0</v>
      </c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t="str">
        <f t="shared" si="37"/>
        <v/>
      </c>
      <c r="AC61" t="str">
        <f t="shared" si="38"/>
        <v/>
      </c>
      <c r="AG61">
        <f t="shared" si="29"/>
        <v>0</v>
      </c>
      <c r="AH61">
        <f t="shared" si="30"/>
        <v>0</v>
      </c>
      <c r="AI61">
        <f t="shared" si="24"/>
        <v>0</v>
      </c>
      <c r="AJ61">
        <f t="shared" si="31"/>
        <v>0</v>
      </c>
      <c r="AK61">
        <f t="shared" si="25"/>
        <v>0</v>
      </c>
      <c r="AL61">
        <f t="shared" si="26"/>
        <v>0</v>
      </c>
      <c r="AN61">
        <f t="shared" si="27"/>
        <v>0</v>
      </c>
      <c r="AO61">
        <f t="shared" si="28"/>
        <v>0</v>
      </c>
      <c r="AP61">
        <f t="shared" si="41"/>
        <v>0</v>
      </c>
      <c r="AQ61" s="74" t="str" cm="1">
        <f t="array" ref="AQ61">IFERROR(_xlfn.XLOOKUP($AB61,Blad1!$B$9:$B$43,Blad1!$C$9:$C$43+E61),"")</f>
        <v/>
      </c>
      <c r="AR61" s="74" t="str" cm="1">
        <f t="array" ref="AR61">IFERROR(_xlfn.XLOOKUP($AB61,Blad1!$J$9:$J$43,Blad1!$K$9:$K$43+E61),"")</f>
        <v/>
      </c>
      <c r="AS61" s="74" t="str" cm="1">
        <f t="array" ref="AS61">IFERROR(_xlfn.XLOOKUP($AB61,Blad1!$R$9:$R$43,Blad1!$S$9:$S$43+E61),"")</f>
        <v/>
      </c>
      <c r="AT61" s="74" t="str" cm="1">
        <f t="array" ref="AT61">IFERROR(_xlfn.XLOOKUP($AB61,Blad1!$AD$9:$AD$43,Blad1!$AE$9:$AE$43+E61),"")</f>
        <v/>
      </c>
      <c r="AU61" s="74" t="str" cm="1">
        <f t="array" ref="AU61">IFERROR(_xlfn.XLOOKUP($AB61,Blad1!$F$9:$F$43,Blad1!$G$9:$G$43+E61),"")</f>
        <v/>
      </c>
      <c r="AV61" s="74" t="str" cm="1">
        <f t="array" ref="AV61">IFERROR(_xlfn.XLOOKUP($AB61,Blad1!$N$9:$N$43,Blad1!$O$9:$O$43+E61),"")</f>
        <v/>
      </c>
      <c r="AW61" s="74"/>
      <c r="AX61" s="74" t="str" cm="1">
        <f t="array" ref="AX61">IFERROR(_xlfn.XLOOKUP($AB61,Blad1!$V$9:$V$43,Blad1!$W$9:$W$43+E61),"")</f>
        <v/>
      </c>
      <c r="AY61" s="74" t="str">
        <f>IF(B61="","",(_xlfn.XLOOKUP($AB61,Kontotabell!$X$12:$X$121,'3. Raindance'!$C$12:$C$121,"")))</f>
        <v/>
      </c>
      <c r="AZ61" s="74" t="str">
        <f>IF(U61="","",(_xlfn.XLOOKUP($AC61,Kontotabell!$X$12:$X$121,'3. Raindance'!$C$12:$C$121,"")))</f>
        <v/>
      </c>
    </row>
    <row r="62" spans="1:52" x14ac:dyDescent="0.25">
      <c r="A62" t="str">
        <v/>
      </c>
      <c r="B62" t="str">
        <v/>
      </c>
      <c r="C62" t="str">
        <v/>
      </c>
      <c r="D62" s="88">
        <v>0</v>
      </c>
      <c r="E62" s="88">
        <v>0</v>
      </c>
      <c r="F62" s="248">
        <f t="shared" si="3"/>
        <v>0</v>
      </c>
      <c r="G62" s="248">
        <f t="shared" si="4"/>
        <v>0</v>
      </c>
      <c r="H62" s="248">
        <f t="shared" si="5"/>
        <v>0</v>
      </c>
      <c r="I62" s="248">
        <f t="shared" si="6"/>
        <v>0</v>
      </c>
      <c r="J62" s="248">
        <f t="shared" si="7"/>
        <v>0</v>
      </c>
      <c r="K62" s="248"/>
      <c r="L62" s="248">
        <f t="shared" si="8"/>
        <v>0</v>
      </c>
      <c r="M62" s="248">
        <f t="shared" si="40"/>
        <v>0</v>
      </c>
      <c r="N62" s="248">
        <f t="shared" si="10"/>
        <v>0</v>
      </c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t="str">
        <f t="shared" si="37"/>
        <v/>
      </c>
      <c r="AC62" t="str">
        <f t="shared" si="38"/>
        <v/>
      </c>
      <c r="AG62">
        <f t="shared" si="29"/>
        <v>0</v>
      </c>
      <c r="AH62">
        <f t="shared" si="30"/>
        <v>0</v>
      </c>
      <c r="AI62">
        <f t="shared" si="24"/>
        <v>0</v>
      </c>
      <c r="AJ62">
        <f t="shared" si="31"/>
        <v>0</v>
      </c>
      <c r="AK62">
        <f t="shared" si="25"/>
        <v>0</v>
      </c>
      <c r="AL62">
        <f t="shared" si="26"/>
        <v>0</v>
      </c>
      <c r="AN62">
        <f t="shared" si="27"/>
        <v>0</v>
      </c>
      <c r="AO62">
        <f t="shared" si="28"/>
        <v>0</v>
      </c>
      <c r="AP62">
        <f t="shared" si="41"/>
        <v>0</v>
      </c>
      <c r="AQ62" s="74" t="str" cm="1">
        <f t="array" ref="AQ62">IFERROR(_xlfn.XLOOKUP($AB62,Blad1!$B$9:$B$43,Blad1!$C$9:$C$43+E62),"")</f>
        <v/>
      </c>
      <c r="AR62" s="74" t="str" cm="1">
        <f t="array" ref="AR62">IFERROR(_xlfn.XLOOKUP($AB62,Blad1!$J$9:$J$43,Blad1!$K$9:$K$43+E62),"")</f>
        <v/>
      </c>
      <c r="AS62" s="74" t="str" cm="1">
        <f t="array" ref="AS62">IFERROR(_xlfn.XLOOKUP($AB62,Blad1!$R$9:$R$43,Blad1!$S$9:$S$43+E62),"")</f>
        <v/>
      </c>
      <c r="AT62" s="74" t="str" cm="1">
        <f t="array" ref="AT62">IFERROR(_xlfn.XLOOKUP($AB62,Blad1!$AD$9:$AD$43,Blad1!$AE$9:$AE$43+E62),"")</f>
        <v/>
      </c>
      <c r="AU62" s="74" t="str" cm="1">
        <f t="array" ref="AU62">IFERROR(_xlfn.XLOOKUP($AB62,Blad1!$F$9:$F$43,Blad1!$G$9:$G$43+E62),"")</f>
        <v/>
      </c>
      <c r="AV62" s="74" t="str" cm="1">
        <f t="array" ref="AV62">IFERROR(_xlfn.XLOOKUP($AB62,Blad1!$N$9:$N$43,Blad1!$O$9:$O$43+E62),"")</f>
        <v/>
      </c>
      <c r="AW62" s="74"/>
      <c r="AX62" s="74" t="str" cm="1">
        <f t="array" ref="AX62">IFERROR(_xlfn.XLOOKUP($AB62,Blad1!$V$9:$V$43,Blad1!$W$9:$W$43+E62),"")</f>
        <v/>
      </c>
      <c r="AY62" s="74" t="str">
        <f>IF(B62="","",(_xlfn.XLOOKUP($AB62,Kontotabell!$X$12:$X$121,'3. Raindance'!$C$12:$C$121,"")))</f>
        <v/>
      </c>
      <c r="AZ62" s="74" t="str">
        <f>IF(U62="","",(_xlfn.XLOOKUP($AC62,Kontotabell!$X$12:$X$121,'3. Raindance'!$C$12:$C$121,"")))</f>
        <v/>
      </c>
    </row>
    <row r="63" spans="1:52" x14ac:dyDescent="0.25">
      <c r="A63" t="str">
        <v/>
      </c>
      <c r="B63" t="str">
        <v/>
      </c>
      <c r="C63" t="str">
        <v/>
      </c>
      <c r="D63" s="88">
        <v>0</v>
      </c>
      <c r="E63" s="88">
        <v>0</v>
      </c>
      <c r="F63" s="248">
        <f t="shared" si="3"/>
        <v>0</v>
      </c>
      <c r="G63" s="248">
        <f t="shared" si="4"/>
        <v>0</v>
      </c>
      <c r="H63" s="248">
        <f t="shared" si="5"/>
        <v>0</v>
      </c>
      <c r="I63" s="248">
        <f t="shared" si="6"/>
        <v>0</v>
      </c>
      <c r="J63" s="248">
        <f t="shared" si="7"/>
        <v>0</v>
      </c>
      <c r="K63" s="248"/>
      <c r="L63" s="248">
        <f t="shared" si="8"/>
        <v>0</v>
      </c>
      <c r="M63" s="248">
        <f t="shared" si="40"/>
        <v>0</v>
      </c>
      <c r="N63" s="248">
        <f t="shared" si="10"/>
        <v>0</v>
      </c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t="str">
        <f t="shared" si="37"/>
        <v/>
      </c>
      <c r="AC63" t="str">
        <f t="shared" si="38"/>
        <v/>
      </c>
      <c r="AG63">
        <f t="shared" si="29"/>
        <v>0</v>
      </c>
      <c r="AH63">
        <f t="shared" si="30"/>
        <v>0</v>
      </c>
      <c r="AI63">
        <f t="shared" si="24"/>
        <v>0</v>
      </c>
      <c r="AJ63">
        <f t="shared" si="31"/>
        <v>0</v>
      </c>
      <c r="AK63">
        <f t="shared" si="25"/>
        <v>0</v>
      </c>
      <c r="AL63">
        <f t="shared" si="26"/>
        <v>0</v>
      </c>
      <c r="AN63">
        <f t="shared" si="27"/>
        <v>0</v>
      </c>
      <c r="AO63">
        <f t="shared" si="28"/>
        <v>0</v>
      </c>
      <c r="AP63">
        <f t="shared" si="41"/>
        <v>0</v>
      </c>
      <c r="AQ63" s="74" t="str" cm="1">
        <f t="array" ref="AQ63">IFERROR(_xlfn.XLOOKUP($AB63,Blad1!$B$9:$B$43,Blad1!$C$9:$C$43+E63),"")</f>
        <v/>
      </c>
      <c r="AR63" s="74" t="str" cm="1">
        <f t="array" ref="AR63">IFERROR(_xlfn.XLOOKUP($AB63,Blad1!$J$9:$J$43,Blad1!$K$9:$K$43+E63),"")</f>
        <v/>
      </c>
      <c r="AS63" s="74" t="str" cm="1">
        <f t="array" ref="AS63">IFERROR(_xlfn.XLOOKUP($AB63,Blad1!$R$9:$R$43,Blad1!$S$9:$S$43+E63),"")</f>
        <v/>
      </c>
      <c r="AT63" s="74" t="str" cm="1">
        <f t="array" ref="AT63">IFERROR(_xlfn.XLOOKUP($AB63,Blad1!$AD$9:$AD$43,Blad1!$AE$9:$AE$43+E63),"")</f>
        <v/>
      </c>
      <c r="AU63" s="74" t="str" cm="1">
        <f t="array" ref="AU63">IFERROR(_xlfn.XLOOKUP($AB63,Blad1!$F$9:$F$43,Blad1!$G$9:$G$43+E63),"")</f>
        <v/>
      </c>
      <c r="AV63" s="74" t="str" cm="1">
        <f t="array" ref="AV63">IFERROR(_xlfn.XLOOKUP($AB63,Blad1!$N$9:$N$43,Blad1!$O$9:$O$43+E63),"")</f>
        <v/>
      </c>
      <c r="AW63" s="74"/>
      <c r="AX63" s="74" t="str" cm="1">
        <f t="array" ref="AX63">IFERROR(_xlfn.XLOOKUP($AB63,Blad1!$V$9:$V$43,Blad1!$W$9:$W$43+E63),"")</f>
        <v/>
      </c>
      <c r="AY63" s="74" t="str">
        <f>IF(B63="","",(_xlfn.XLOOKUP($AB63,Kontotabell!$X$12:$X$121,'3. Raindance'!$C$12:$C$121,"")))</f>
        <v/>
      </c>
      <c r="AZ63" s="74" t="str">
        <f>IF(U63="","",(_xlfn.XLOOKUP($AC63,Kontotabell!$X$12:$X$121,'3. Raindance'!$C$12:$C$121,"")))</f>
        <v/>
      </c>
    </row>
    <row r="64" spans="1:52" x14ac:dyDescent="0.25">
      <c r="A64" t="str">
        <v/>
      </c>
      <c r="B64" t="str">
        <v/>
      </c>
      <c r="C64" t="str">
        <v/>
      </c>
      <c r="D64" s="88">
        <v>0</v>
      </c>
      <c r="E64" s="88">
        <v>0</v>
      </c>
      <c r="F64" s="248">
        <f t="shared" si="3"/>
        <v>0</v>
      </c>
      <c r="G64" s="248">
        <f t="shared" si="4"/>
        <v>0</v>
      </c>
      <c r="H64" s="248">
        <f t="shared" si="5"/>
        <v>0</v>
      </c>
      <c r="I64" s="248">
        <f t="shared" si="6"/>
        <v>0</v>
      </c>
      <c r="J64" s="248">
        <f t="shared" si="7"/>
        <v>0</v>
      </c>
      <c r="K64" s="248"/>
      <c r="L64" s="248">
        <f t="shared" si="8"/>
        <v>0</v>
      </c>
      <c r="M64" s="248">
        <f t="shared" si="40"/>
        <v>0</v>
      </c>
      <c r="N64" s="248">
        <f t="shared" si="10"/>
        <v>0</v>
      </c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t="str">
        <f t="shared" si="37"/>
        <v/>
      </c>
      <c r="AC64" t="str">
        <f t="shared" si="38"/>
        <v/>
      </c>
      <c r="AG64">
        <f t="shared" si="29"/>
        <v>0</v>
      </c>
      <c r="AH64">
        <f t="shared" si="30"/>
        <v>0</v>
      </c>
      <c r="AI64">
        <f t="shared" si="24"/>
        <v>0</v>
      </c>
      <c r="AJ64">
        <f t="shared" si="31"/>
        <v>0</v>
      </c>
      <c r="AK64">
        <f t="shared" si="25"/>
        <v>0</v>
      </c>
      <c r="AL64">
        <f t="shared" si="26"/>
        <v>0</v>
      </c>
      <c r="AN64">
        <f t="shared" si="27"/>
        <v>0</v>
      </c>
      <c r="AO64">
        <f t="shared" si="28"/>
        <v>0</v>
      </c>
      <c r="AP64">
        <f t="shared" si="41"/>
        <v>0</v>
      </c>
      <c r="AQ64" s="74" t="str" cm="1">
        <f t="array" ref="AQ64">IFERROR(_xlfn.XLOOKUP($AB64,Blad1!$B$9:$B$43,Blad1!$C$9:$C$43+E64),"")</f>
        <v/>
      </c>
      <c r="AR64" s="74" t="str" cm="1">
        <f t="array" ref="AR64">IFERROR(_xlfn.XLOOKUP($AB64,Blad1!$J$9:$J$43,Blad1!$K$9:$K$43+E64),"")</f>
        <v/>
      </c>
      <c r="AS64" s="74" t="str" cm="1">
        <f t="array" ref="AS64">IFERROR(_xlfn.XLOOKUP($AB64,Blad1!$R$9:$R$43,Blad1!$S$9:$S$43+E64),"")</f>
        <v/>
      </c>
      <c r="AT64" s="74" t="str" cm="1">
        <f t="array" ref="AT64">IFERROR(_xlfn.XLOOKUP($AB64,Blad1!$AD$9:$AD$43,Blad1!$AE$9:$AE$43+E64),"")</f>
        <v/>
      </c>
      <c r="AU64" s="74" t="str" cm="1">
        <f t="array" ref="AU64">IFERROR(_xlfn.XLOOKUP($AB64,Blad1!$F$9:$F$43,Blad1!$G$9:$G$43+E64),"")</f>
        <v/>
      </c>
      <c r="AV64" s="74" t="str" cm="1">
        <f t="array" ref="AV64">IFERROR(_xlfn.XLOOKUP($AB64,Blad1!$N$9:$N$43,Blad1!$O$9:$O$43+E64),"")</f>
        <v/>
      </c>
      <c r="AW64" s="74"/>
      <c r="AX64" s="74" t="str" cm="1">
        <f t="array" ref="AX64">IFERROR(_xlfn.XLOOKUP($AB64,Blad1!$V$9:$V$43,Blad1!$W$9:$W$43+E64),"")</f>
        <v/>
      </c>
      <c r="AY64" s="74" t="str">
        <f>IF(B64="","",(_xlfn.XLOOKUP($AB64,Kontotabell!$X$12:$X$121,'3. Raindance'!$C$12:$C$121,"")))</f>
        <v/>
      </c>
      <c r="AZ64" s="74" t="str">
        <f>IF(U64="","",(_xlfn.XLOOKUP($AC64,Kontotabell!$X$12:$X$121,'3. Raindance'!$C$12:$C$121,"")))</f>
        <v/>
      </c>
    </row>
    <row r="65" spans="1:52" x14ac:dyDescent="0.25">
      <c r="A65" t="str">
        <v/>
      </c>
      <c r="B65" t="str">
        <v/>
      </c>
      <c r="C65" t="str">
        <v/>
      </c>
      <c r="D65" s="88">
        <v>0</v>
      </c>
      <c r="E65" s="88">
        <v>0</v>
      </c>
      <c r="F65" s="248">
        <f t="shared" si="3"/>
        <v>0</v>
      </c>
      <c r="G65" s="248">
        <f t="shared" si="4"/>
        <v>0</v>
      </c>
      <c r="H65" s="248">
        <f t="shared" si="5"/>
        <v>0</v>
      </c>
      <c r="I65" s="248">
        <f t="shared" si="6"/>
        <v>0</v>
      </c>
      <c r="J65" s="248">
        <f t="shared" si="7"/>
        <v>0</v>
      </c>
      <c r="K65" s="248"/>
      <c r="L65" s="248">
        <f t="shared" si="8"/>
        <v>0</v>
      </c>
      <c r="M65" s="248">
        <f t="shared" si="40"/>
        <v>0</v>
      </c>
      <c r="N65" s="248">
        <f t="shared" si="10"/>
        <v>0</v>
      </c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t="str">
        <f t="shared" si="37"/>
        <v/>
      </c>
      <c r="AC65" t="str">
        <f t="shared" si="38"/>
        <v/>
      </c>
      <c r="AG65">
        <f t="shared" si="29"/>
        <v>0</v>
      </c>
      <c r="AH65">
        <f t="shared" si="30"/>
        <v>0</v>
      </c>
      <c r="AI65">
        <f t="shared" si="24"/>
        <v>0</v>
      </c>
      <c r="AJ65">
        <f t="shared" si="31"/>
        <v>0</v>
      </c>
      <c r="AK65">
        <f t="shared" si="25"/>
        <v>0</v>
      </c>
      <c r="AL65">
        <f t="shared" si="26"/>
        <v>0</v>
      </c>
      <c r="AN65">
        <f t="shared" si="27"/>
        <v>0</v>
      </c>
      <c r="AO65">
        <f t="shared" si="28"/>
        <v>0</v>
      </c>
      <c r="AP65">
        <f t="shared" si="41"/>
        <v>0</v>
      </c>
      <c r="AQ65" s="74" t="str" cm="1">
        <f t="array" ref="AQ65">IFERROR(_xlfn.XLOOKUP($AB65,Blad1!$B$9:$B$43,Blad1!$C$9:$C$43+E65),"")</f>
        <v/>
      </c>
      <c r="AR65" s="74" t="str" cm="1">
        <f t="array" ref="AR65">IFERROR(_xlfn.XLOOKUP($AB65,Blad1!$J$9:$J$43,Blad1!$K$9:$K$43+E65),"")</f>
        <v/>
      </c>
      <c r="AS65" s="74" t="str" cm="1">
        <f t="array" ref="AS65">IFERROR(_xlfn.XLOOKUP($AB65,Blad1!$R$9:$R$43,Blad1!$S$9:$S$43+E65),"")</f>
        <v/>
      </c>
      <c r="AT65" s="74" t="str" cm="1">
        <f t="array" ref="AT65">IFERROR(_xlfn.XLOOKUP($AB65,Blad1!$AD$9:$AD$43,Blad1!$AE$9:$AE$43+E65),"")</f>
        <v/>
      </c>
      <c r="AU65" s="74" t="str" cm="1">
        <f t="array" ref="AU65">IFERROR(_xlfn.XLOOKUP($AB65,Blad1!$F$9:$F$43,Blad1!$G$9:$G$43+E65),"")</f>
        <v/>
      </c>
      <c r="AV65" s="74" t="str" cm="1">
        <f t="array" ref="AV65">IFERROR(_xlfn.XLOOKUP($AB65,Blad1!$N$9:$N$43,Blad1!$O$9:$O$43+E65),"")</f>
        <v/>
      </c>
      <c r="AW65" s="74"/>
      <c r="AX65" s="74" t="str" cm="1">
        <f t="array" ref="AX65">IFERROR(_xlfn.XLOOKUP($AB65,Blad1!$V$9:$V$43,Blad1!$W$9:$W$43+E65),"")</f>
        <v/>
      </c>
      <c r="AY65" s="74" t="str">
        <f>IF(B65="","",(_xlfn.XLOOKUP($AB65,Kontotabell!$X$12:$X$121,'3. Raindance'!$C$12:$C$121,"")))</f>
        <v/>
      </c>
      <c r="AZ65" s="74" t="str">
        <f>IF(U65="","",(_xlfn.XLOOKUP($AC65,Kontotabell!$X$12:$X$121,'3. Raindance'!$C$12:$C$121,"")))</f>
        <v/>
      </c>
    </row>
    <row r="66" spans="1:52" x14ac:dyDescent="0.25">
      <c r="A66" t="str">
        <v/>
      </c>
      <c r="B66" t="str">
        <v/>
      </c>
      <c r="C66" t="str">
        <v/>
      </c>
      <c r="D66" s="88">
        <v>0</v>
      </c>
      <c r="E66" s="88">
        <v>0</v>
      </c>
      <c r="F66" s="248">
        <f t="shared" si="3"/>
        <v>0</v>
      </c>
      <c r="G66" s="248">
        <f t="shared" si="4"/>
        <v>0</v>
      </c>
      <c r="H66" s="248">
        <f t="shared" si="5"/>
        <v>0</v>
      </c>
      <c r="I66" s="248">
        <f t="shared" si="6"/>
        <v>0</v>
      </c>
      <c r="J66" s="248">
        <f t="shared" si="7"/>
        <v>0</v>
      </c>
      <c r="K66" s="248"/>
      <c r="L66" s="248">
        <f t="shared" si="8"/>
        <v>0</v>
      </c>
      <c r="M66" s="248">
        <f t="shared" si="40"/>
        <v>0</v>
      </c>
      <c r="N66" s="248">
        <f t="shared" si="10"/>
        <v>0</v>
      </c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t="str">
        <f t="shared" si="37"/>
        <v/>
      </c>
      <c r="AC66" t="str">
        <f t="shared" si="38"/>
        <v/>
      </c>
      <c r="AG66">
        <f t="shared" si="29"/>
        <v>0</v>
      </c>
      <c r="AH66">
        <f t="shared" si="30"/>
        <v>0</v>
      </c>
      <c r="AI66">
        <f t="shared" si="24"/>
        <v>0</v>
      </c>
      <c r="AJ66">
        <f t="shared" si="31"/>
        <v>0</v>
      </c>
      <c r="AK66">
        <f t="shared" si="25"/>
        <v>0</v>
      </c>
      <c r="AL66">
        <f t="shared" si="26"/>
        <v>0</v>
      </c>
      <c r="AN66">
        <f t="shared" si="27"/>
        <v>0</v>
      </c>
      <c r="AO66">
        <f t="shared" si="28"/>
        <v>0</v>
      </c>
      <c r="AP66">
        <f t="shared" si="41"/>
        <v>0</v>
      </c>
      <c r="AQ66" s="74" t="str" cm="1">
        <f t="array" ref="AQ66">IFERROR(_xlfn.XLOOKUP($AB66,Blad1!$B$9:$B$43,Blad1!$C$9:$C$43+E66),"")</f>
        <v/>
      </c>
      <c r="AR66" s="74" t="str" cm="1">
        <f t="array" ref="AR66">IFERROR(_xlfn.XLOOKUP($AB66,Blad1!$J$9:$J$43,Blad1!$K$9:$K$43+E66),"")</f>
        <v/>
      </c>
      <c r="AS66" s="74" t="str" cm="1">
        <f t="array" ref="AS66">IFERROR(_xlfn.XLOOKUP($AB66,Blad1!$R$9:$R$43,Blad1!$S$9:$S$43+E66),"")</f>
        <v/>
      </c>
      <c r="AT66" s="74" t="str" cm="1">
        <f t="array" ref="AT66">IFERROR(_xlfn.XLOOKUP($AB66,Blad1!$AD$9:$AD$43,Blad1!$AE$9:$AE$43+E66),"")</f>
        <v/>
      </c>
      <c r="AU66" s="74" t="str" cm="1">
        <f t="array" ref="AU66">IFERROR(_xlfn.XLOOKUP($AB66,Blad1!$F$9:$F$43,Blad1!$G$9:$G$43+E66),"")</f>
        <v/>
      </c>
      <c r="AV66" s="74" t="str" cm="1">
        <f t="array" ref="AV66">IFERROR(_xlfn.XLOOKUP($AB66,Blad1!$N$9:$N$43,Blad1!$O$9:$O$43+E66),"")</f>
        <v/>
      </c>
      <c r="AW66" s="74"/>
      <c r="AX66" s="74" t="str" cm="1">
        <f t="array" ref="AX66">IFERROR(_xlfn.XLOOKUP($AB66,Blad1!$V$9:$V$43,Blad1!$W$9:$W$43+E66),"")</f>
        <v/>
      </c>
      <c r="AY66" s="74" t="str">
        <f>IF(B66="","",(_xlfn.XLOOKUP($AB66,Kontotabell!$X$12:$X$121,'3. Raindance'!$C$12:$C$121,"")))</f>
        <v/>
      </c>
      <c r="AZ66" s="74" t="str">
        <f>IF(B66="","",(_xlfn.XLOOKUP($AC66,Kontotabell!$X$12:$X$121,'3. Raindance'!$C$12:$C$121,"")))</f>
        <v/>
      </c>
    </row>
    <row r="67" spans="1:52" x14ac:dyDescent="0.25">
      <c r="A67" t="str">
        <v/>
      </c>
      <c r="B67" t="str">
        <v/>
      </c>
      <c r="C67" t="str">
        <v/>
      </c>
      <c r="D67" s="88">
        <v>0</v>
      </c>
      <c r="E67" s="88">
        <v>0</v>
      </c>
      <c r="F67" s="248">
        <f t="shared" si="3"/>
        <v>0</v>
      </c>
      <c r="G67" s="248">
        <f t="shared" si="4"/>
        <v>0</v>
      </c>
      <c r="H67" s="248">
        <f t="shared" si="5"/>
        <v>0</v>
      </c>
      <c r="I67" s="248">
        <f t="shared" si="6"/>
        <v>0</v>
      </c>
      <c r="J67" s="248">
        <f t="shared" si="7"/>
        <v>0</v>
      </c>
      <c r="K67" s="248"/>
      <c r="L67" s="248">
        <f t="shared" si="8"/>
        <v>0</v>
      </c>
      <c r="M67" s="248">
        <f t="shared" si="40"/>
        <v>0</v>
      </c>
      <c r="N67" s="248">
        <f t="shared" si="10"/>
        <v>0</v>
      </c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t="str">
        <f t="shared" si="37"/>
        <v/>
      </c>
      <c r="AC67" t="str">
        <f t="shared" si="38"/>
        <v/>
      </c>
      <c r="AG67">
        <f t="shared" si="29"/>
        <v>0</v>
      </c>
      <c r="AH67">
        <f t="shared" si="30"/>
        <v>0</v>
      </c>
      <c r="AI67">
        <f t="shared" si="24"/>
        <v>0</v>
      </c>
      <c r="AJ67">
        <f t="shared" si="31"/>
        <v>0</v>
      </c>
      <c r="AK67">
        <f t="shared" si="25"/>
        <v>0</v>
      </c>
      <c r="AL67">
        <f t="shared" si="26"/>
        <v>0</v>
      </c>
      <c r="AN67">
        <f t="shared" si="27"/>
        <v>0</v>
      </c>
      <c r="AO67">
        <f t="shared" si="28"/>
        <v>0</v>
      </c>
      <c r="AP67">
        <f t="shared" si="41"/>
        <v>0</v>
      </c>
      <c r="AQ67" s="74" t="str" cm="1">
        <f t="array" ref="AQ67">IFERROR(_xlfn.XLOOKUP($AB67,Blad1!$B$9:$B$43,Blad1!$C$9:$C$43+E67),"")</f>
        <v/>
      </c>
      <c r="AR67" s="74" t="str" cm="1">
        <f t="array" ref="AR67">IFERROR(_xlfn.XLOOKUP($AB67,Blad1!$J$9:$J$43,Blad1!$K$9:$K$43+E67),"")</f>
        <v/>
      </c>
      <c r="AS67" s="74" t="str" cm="1">
        <f t="array" ref="AS67">IFERROR(_xlfn.XLOOKUP($AB67,Blad1!$R$9:$R$43,Blad1!$S$9:$S$43+E67),"")</f>
        <v/>
      </c>
      <c r="AT67" s="74" t="str" cm="1">
        <f t="array" ref="AT67">IFERROR(_xlfn.XLOOKUP($AB67,Blad1!$AD$9:$AD$43,Blad1!$AE$9:$AE$43+E67),"")</f>
        <v/>
      </c>
      <c r="AU67" s="74" t="str" cm="1">
        <f t="array" ref="AU67">IFERROR(_xlfn.XLOOKUP($AB67,Blad1!$F$9:$F$43,Blad1!$G$9:$G$43+E67),"")</f>
        <v/>
      </c>
      <c r="AV67" s="74" t="str" cm="1">
        <f t="array" ref="AV67">IFERROR(_xlfn.XLOOKUP($AB67,Blad1!$N$9:$N$43,Blad1!$O$9:$O$43+E67),"")</f>
        <v/>
      </c>
      <c r="AW67" s="74"/>
      <c r="AX67" s="74" t="str" cm="1">
        <f t="array" ref="AX67">IFERROR(_xlfn.XLOOKUP($AB67,Blad1!$V$9:$V$43,Blad1!$W$9:$W$43+E67),"")</f>
        <v/>
      </c>
      <c r="AY67" s="74" t="str">
        <f>IF(B67="","",(_xlfn.XLOOKUP($AB67,Kontotabell!$X$12:$X$121,'3. Raindance'!$C$12:$C$121,"")))</f>
        <v/>
      </c>
      <c r="AZ67" s="74" t="str">
        <f>IF(B67="","",(_xlfn.XLOOKUP($AC67,Kontotabell!$X$12:$X$121,'3. Raindance'!$C$12:$C$121,"")))</f>
        <v/>
      </c>
    </row>
    <row r="68" spans="1:52" x14ac:dyDescent="0.25">
      <c r="A68" t="str">
        <v/>
      </c>
      <c r="B68" t="str">
        <v/>
      </c>
      <c r="C68" t="str">
        <v/>
      </c>
      <c r="D68" s="88">
        <v>0</v>
      </c>
      <c r="E68" s="88">
        <v>0</v>
      </c>
      <c r="F68" s="248">
        <f t="shared" si="3"/>
        <v>0</v>
      </c>
      <c r="G68" s="248">
        <f t="shared" si="4"/>
        <v>0</v>
      </c>
      <c r="H68" s="248">
        <f t="shared" si="5"/>
        <v>0</v>
      </c>
      <c r="I68" s="248">
        <f t="shared" si="6"/>
        <v>0</v>
      </c>
      <c r="J68" s="248">
        <f t="shared" si="7"/>
        <v>0</v>
      </c>
      <c r="K68" s="248"/>
      <c r="L68" s="248">
        <f t="shared" si="8"/>
        <v>0</v>
      </c>
      <c r="M68" s="248">
        <f t="shared" si="40"/>
        <v>0</v>
      </c>
      <c r="N68" s="248">
        <f t="shared" si="10"/>
        <v>0</v>
      </c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t="str">
        <f t="shared" si="37"/>
        <v/>
      </c>
      <c r="AC68" t="str">
        <f t="shared" si="38"/>
        <v/>
      </c>
      <c r="AG68">
        <f t="shared" si="29"/>
        <v>0</v>
      </c>
      <c r="AH68">
        <f t="shared" si="30"/>
        <v>0</v>
      </c>
      <c r="AI68">
        <f t="shared" si="24"/>
        <v>0</v>
      </c>
      <c r="AJ68">
        <f t="shared" si="31"/>
        <v>0</v>
      </c>
      <c r="AK68">
        <f t="shared" si="25"/>
        <v>0</v>
      </c>
      <c r="AL68">
        <f t="shared" si="26"/>
        <v>0</v>
      </c>
      <c r="AN68">
        <f t="shared" si="27"/>
        <v>0</v>
      </c>
      <c r="AO68">
        <f t="shared" si="28"/>
        <v>0</v>
      </c>
      <c r="AP68">
        <f t="shared" si="41"/>
        <v>0</v>
      </c>
      <c r="AQ68" s="74" t="str" cm="1">
        <f t="array" ref="AQ68">IFERROR(_xlfn.XLOOKUP($AB68,Blad1!$B$9:$B$43,Blad1!$C$9:$C$43+E68),"")</f>
        <v/>
      </c>
      <c r="AR68" s="74" t="str" cm="1">
        <f t="array" ref="AR68">IFERROR(_xlfn.XLOOKUP($AB68,Blad1!$J$9:$J$43,Blad1!$K$9:$K$43+E68),"")</f>
        <v/>
      </c>
      <c r="AS68" s="74" t="str" cm="1">
        <f t="array" ref="AS68">IFERROR(_xlfn.XLOOKUP($AB68,Blad1!$R$9:$R$43,Blad1!$S$9:$S$43+E68),"")</f>
        <v/>
      </c>
      <c r="AT68" s="74" t="str" cm="1">
        <f t="array" ref="AT68">IFERROR(_xlfn.XLOOKUP($AB68,Blad1!$AD$9:$AD$43,Blad1!$AE$9:$AE$43+E68),"")</f>
        <v/>
      </c>
      <c r="AU68" s="74" t="str" cm="1">
        <f t="array" ref="AU68">IFERROR(_xlfn.XLOOKUP($AB68,Blad1!$F$9:$F$43,Blad1!$G$9:$G$43+E68),"")</f>
        <v/>
      </c>
      <c r="AV68" s="74" t="str" cm="1">
        <f t="array" ref="AV68">IFERROR(_xlfn.XLOOKUP($AB68,Blad1!$N$9:$N$43,Blad1!$O$9:$O$43+E68),"")</f>
        <v/>
      </c>
      <c r="AW68" s="74"/>
      <c r="AX68" s="74" t="str" cm="1">
        <f t="array" ref="AX68">IFERROR(_xlfn.XLOOKUP($AB68,Blad1!$V$9:$V$43,Blad1!$W$9:$W$43+E68),"")</f>
        <v/>
      </c>
      <c r="AY68" s="74" t="str">
        <f>IF(B68="","",(_xlfn.XLOOKUP($AB68,Kontotabell!$X$12:$X$121,'3. Raindance'!$C$12:$C$121,"")))</f>
        <v/>
      </c>
      <c r="AZ68" s="74" t="str">
        <f>IF(B68="","",(_xlfn.XLOOKUP($AC68,Kontotabell!$X$12:$X$121,'3. Raindance'!$C$12:$C$121,"")))</f>
        <v/>
      </c>
    </row>
    <row r="69" spans="1:52" x14ac:dyDescent="0.25">
      <c r="A69" t="str">
        <v/>
      </c>
      <c r="B69" t="str">
        <v/>
      </c>
      <c r="C69" t="str">
        <v/>
      </c>
      <c r="D69" s="88">
        <v>0</v>
      </c>
      <c r="E69" s="88">
        <v>0</v>
      </c>
      <c r="F69" s="248">
        <f t="shared" si="3"/>
        <v>0</v>
      </c>
      <c r="G69" s="248">
        <f t="shared" si="4"/>
        <v>0</v>
      </c>
      <c r="H69" s="248">
        <f t="shared" si="5"/>
        <v>0</v>
      </c>
      <c r="I69" s="248">
        <f t="shared" si="6"/>
        <v>0</v>
      </c>
      <c r="J69" s="248">
        <f t="shared" si="7"/>
        <v>0</v>
      </c>
      <c r="K69" s="248"/>
      <c r="L69" s="248">
        <f t="shared" si="8"/>
        <v>0</v>
      </c>
      <c r="M69" s="248">
        <f t="shared" si="40"/>
        <v>0</v>
      </c>
      <c r="N69" s="248">
        <f t="shared" si="10"/>
        <v>0</v>
      </c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t="str">
        <f t="shared" si="37"/>
        <v/>
      </c>
      <c r="AC69" t="str">
        <f t="shared" si="38"/>
        <v/>
      </c>
      <c r="AG69">
        <f t="shared" si="29"/>
        <v>0</v>
      </c>
      <c r="AH69">
        <f t="shared" si="30"/>
        <v>0</v>
      </c>
      <c r="AI69">
        <f t="shared" si="24"/>
        <v>0</v>
      </c>
      <c r="AJ69">
        <f t="shared" si="31"/>
        <v>0</v>
      </c>
      <c r="AK69">
        <f t="shared" si="25"/>
        <v>0</v>
      </c>
      <c r="AL69">
        <f t="shared" si="26"/>
        <v>0</v>
      </c>
      <c r="AN69">
        <f t="shared" si="27"/>
        <v>0</v>
      </c>
      <c r="AO69">
        <f t="shared" si="28"/>
        <v>0</v>
      </c>
      <c r="AP69">
        <f t="shared" si="41"/>
        <v>0</v>
      </c>
      <c r="AQ69" s="74" t="str" cm="1">
        <f t="array" ref="AQ69">IFERROR(_xlfn.XLOOKUP($AB69,Blad1!$B$9:$B$43,Blad1!$C$9:$C$43+E69),"")</f>
        <v/>
      </c>
      <c r="AR69" s="74" t="str" cm="1">
        <f t="array" ref="AR69">IFERROR(_xlfn.XLOOKUP($AB69,Blad1!$J$9:$J$43,Blad1!$K$9:$K$43+E69),"")</f>
        <v/>
      </c>
      <c r="AS69" s="74" t="str" cm="1">
        <f t="array" ref="AS69">IFERROR(_xlfn.XLOOKUP($AB69,Blad1!$R$9:$R$43,Blad1!$S$9:$S$43+E69),"")</f>
        <v/>
      </c>
      <c r="AT69" s="74" t="str" cm="1">
        <f t="array" ref="AT69">IFERROR(_xlfn.XLOOKUP($AB69,Blad1!$AD$9:$AD$43,Blad1!$AE$9:$AE$43+E69),"")</f>
        <v/>
      </c>
      <c r="AU69" s="74" t="str" cm="1">
        <f t="array" ref="AU69">IFERROR(_xlfn.XLOOKUP($AB69,Blad1!$F$9:$F$43,Blad1!$G$9:$G$43+E69),"")</f>
        <v/>
      </c>
      <c r="AV69" s="74" t="str" cm="1">
        <f t="array" ref="AV69">IFERROR(_xlfn.XLOOKUP($AB69,Blad1!$N$9:$N$43,Blad1!$O$9:$O$43+E69),"")</f>
        <v/>
      </c>
      <c r="AW69" s="74"/>
      <c r="AX69" s="74" t="str" cm="1">
        <f t="array" ref="AX69">IFERROR(_xlfn.XLOOKUP($AB69,Blad1!$V$9:$V$43,Blad1!$W$9:$W$43+E69),"")</f>
        <v/>
      </c>
      <c r="AY69" s="74" t="str">
        <f>IF(B69="","",(_xlfn.XLOOKUP($AB69,Kontotabell!$X$12:$X$121,'3. Raindance'!$C$12:$C$121,"")))</f>
        <v/>
      </c>
      <c r="AZ69" s="74" t="str">
        <f>IF(B69="","",(_xlfn.XLOOKUP($AC69,Kontotabell!$X$12:$X$121,'3. Raindance'!$C$12:$C$121,"")))</f>
        <v/>
      </c>
    </row>
    <row r="70" spans="1:52" x14ac:dyDescent="0.25">
      <c r="A70" t="str">
        <v/>
      </c>
      <c r="B70" t="str">
        <v/>
      </c>
      <c r="C70" t="str">
        <v/>
      </c>
      <c r="D70" s="88">
        <v>0</v>
      </c>
      <c r="E70" s="88">
        <v>0</v>
      </c>
      <c r="F70" s="248">
        <f t="shared" si="3"/>
        <v>0</v>
      </c>
      <c r="G70" s="248">
        <f t="shared" si="4"/>
        <v>0</v>
      </c>
      <c r="H70" s="248">
        <f t="shared" si="5"/>
        <v>0</v>
      </c>
      <c r="I70" s="248">
        <f t="shared" si="6"/>
        <v>0</v>
      </c>
      <c r="J70" s="248">
        <f t="shared" si="7"/>
        <v>0</v>
      </c>
      <c r="K70" s="248"/>
      <c r="L70" s="248">
        <f t="shared" si="8"/>
        <v>0</v>
      </c>
      <c r="M70" s="248">
        <f t="shared" si="40"/>
        <v>0</v>
      </c>
      <c r="N70" s="248">
        <f t="shared" si="10"/>
        <v>0</v>
      </c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t="str">
        <f t="shared" si="37"/>
        <v/>
      </c>
      <c r="AC70" t="str">
        <f t="shared" si="38"/>
        <v/>
      </c>
      <c r="AG70">
        <f t="shared" si="29"/>
        <v>0</v>
      </c>
      <c r="AH70">
        <f t="shared" si="30"/>
        <v>0</v>
      </c>
      <c r="AI70">
        <f t="shared" si="24"/>
        <v>0</v>
      </c>
      <c r="AJ70">
        <f t="shared" si="31"/>
        <v>0</v>
      </c>
      <c r="AK70">
        <f t="shared" si="25"/>
        <v>0</v>
      </c>
      <c r="AL70">
        <f t="shared" si="26"/>
        <v>0</v>
      </c>
      <c r="AN70">
        <f t="shared" si="27"/>
        <v>0</v>
      </c>
      <c r="AO70">
        <f t="shared" si="28"/>
        <v>0</v>
      </c>
      <c r="AP70">
        <f t="shared" si="41"/>
        <v>0</v>
      </c>
      <c r="AQ70" s="74" t="str" cm="1">
        <f t="array" ref="AQ70">IFERROR(_xlfn.XLOOKUP($AB70,Blad1!$B$9:$B$43,Blad1!$C$9:$C$43+E70),"")</f>
        <v/>
      </c>
      <c r="AR70" s="74" t="str" cm="1">
        <f t="array" ref="AR70">IFERROR(_xlfn.XLOOKUP($AB70,Blad1!$J$9:$J$43,Blad1!$K$9:$K$43+E70),"")</f>
        <v/>
      </c>
      <c r="AS70" s="74" t="str" cm="1">
        <f t="array" ref="AS70">IFERROR(_xlfn.XLOOKUP($AB70,Blad1!$R$9:$R$43,Blad1!$S$9:$S$43+E70),"")</f>
        <v/>
      </c>
      <c r="AT70" s="74" t="str" cm="1">
        <f t="array" ref="AT70">IFERROR(_xlfn.XLOOKUP($AB70,Blad1!$AD$9:$AD$43,Blad1!$AE$9:$AE$43+E70),"")</f>
        <v/>
      </c>
      <c r="AU70" s="74" t="str" cm="1">
        <f t="array" ref="AU70">IFERROR(_xlfn.XLOOKUP($AB70,Blad1!$F$9:$F$43,Blad1!$G$9:$G$43+E70),"")</f>
        <v/>
      </c>
      <c r="AV70" s="74" t="str" cm="1">
        <f t="array" ref="AV70">IFERROR(_xlfn.XLOOKUP($AB70,Blad1!$N$9:$N$43,Blad1!$O$9:$O$43+E70),"")</f>
        <v/>
      </c>
      <c r="AW70" s="74"/>
      <c r="AX70" s="74" t="str" cm="1">
        <f t="array" ref="AX70">IFERROR(_xlfn.XLOOKUP($AB70,Blad1!$V$9:$V$43,Blad1!$W$9:$W$43+E70),"")</f>
        <v/>
      </c>
      <c r="AY70" s="74" t="str">
        <f>IF(B70="","",(_xlfn.XLOOKUP($AB70,Kontotabell!$X$12:$X$121,'3. Raindance'!$C$12:$C$121,"")))</f>
        <v/>
      </c>
      <c r="AZ70" s="74" t="str">
        <f>IF(B70="","",(_xlfn.XLOOKUP($AC70,Kontotabell!$X$12:$X$121,'3. Raindance'!$C$12:$C$121,"")))</f>
        <v/>
      </c>
    </row>
    <row r="71" spans="1:52" x14ac:dyDescent="0.25">
      <c r="A71" t="str">
        <v/>
      </c>
      <c r="B71" t="str">
        <v/>
      </c>
      <c r="C71" t="str">
        <v/>
      </c>
      <c r="D71" s="88">
        <v>0</v>
      </c>
      <c r="E71" s="88">
        <v>0</v>
      </c>
      <c r="F71" s="248">
        <f t="shared" si="3"/>
        <v>0</v>
      </c>
      <c r="G71" s="248">
        <f t="shared" si="4"/>
        <v>0</v>
      </c>
      <c r="H71" s="248">
        <f t="shared" si="5"/>
        <v>0</v>
      </c>
      <c r="I71" s="248">
        <f t="shared" si="6"/>
        <v>0</v>
      </c>
      <c r="J71" s="248">
        <f t="shared" si="7"/>
        <v>0</v>
      </c>
      <c r="K71" s="248"/>
      <c r="L71" s="248">
        <f t="shared" si="8"/>
        <v>0</v>
      </c>
      <c r="M71" s="248">
        <f t="shared" si="40"/>
        <v>0</v>
      </c>
      <c r="N71" s="248">
        <f t="shared" si="10"/>
        <v>0</v>
      </c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t="str">
        <f t="shared" si="37"/>
        <v/>
      </c>
      <c r="AC71" t="str">
        <f t="shared" si="38"/>
        <v/>
      </c>
      <c r="AG71">
        <f t="shared" si="29"/>
        <v>0</v>
      </c>
      <c r="AH71">
        <f t="shared" si="30"/>
        <v>0</v>
      </c>
      <c r="AI71">
        <f t="shared" si="24"/>
        <v>0</v>
      </c>
      <c r="AJ71">
        <f t="shared" si="31"/>
        <v>0</v>
      </c>
      <c r="AK71">
        <f t="shared" si="25"/>
        <v>0</v>
      </c>
      <c r="AL71">
        <f t="shared" si="26"/>
        <v>0</v>
      </c>
      <c r="AN71">
        <f t="shared" si="27"/>
        <v>0</v>
      </c>
      <c r="AO71">
        <f t="shared" si="28"/>
        <v>0</v>
      </c>
      <c r="AP71">
        <f t="shared" si="41"/>
        <v>0</v>
      </c>
      <c r="AQ71" s="74" t="str" cm="1">
        <f t="array" ref="AQ71">IFERROR(_xlfn.XLOOKUP($AB71,Blad1!$B$9:$B$43,Blad1!$C$9:$C$43+E71),"")</f>
        <v/>
      </c>
      <c r="AR71" s="74" t="str" cm="1">
        <f t="array" ref="AR71">IFERROR(_xlfn.XLOOKUP($AB71,Blad1!$J$9:$J$43,Blad1!$K$9:$K$43+E71),"")</f>
        <v/>
      </c>
      <c r="AS71" s="74" t="str" cm="1">
        <f t="array" ref="AS71">IFERROR(_xlfn.XLOOKUP($AB71,Blad1!$R$9:$R$43,Blad1!$S$9:$S$43+E71),"")</f>
        <v/>
      </c>
      <c r="AT71" s="74" t="str" cm="1">
        <f t="array" ref="AT71">IFERROR(_xlfn.XLOOKUP($AB71,Blad1!$AD$9:$AD$43,Blad1!$AE$9:$AE$43+E71),"")</f>
        <v/>
      </c>
      <c r="AU71" s="74" t="str" cm="1">
        <f t="array" ref="AU71">IFERROR(_xlfn.XLOOKUP($AB71,Blad1!$F$9:$F$43,Blad1!$G$9:$G$43+E71),"")</f>
        <v/>
      </c>
      <c r="AV71" s="74" t="str" cm="1">
        <f t="array" ref="AV71">IFERROR(_xlfn.XLOOKUP($AB71,Blad1!$N$9:$N$43,Blad1!$O$9:$O$43+E71),"")</f>
        <v/>
      </c>
      <c r="AW71" s="74"/>
      <c r="AX71" s="74" t="str" cm="1">
        <f t="array" ref="AX71">IFERROR(_xlfn.XLOOKUP($AB71,Blad1!$V$9:$V$43,Blad1!$W$9:$W$43+E71),"")</f>
        <v/>
      </c>
      <c r="AY71" s="74" t="str">
        <f>IF(B71="","",(_xlfn.XLOOKUP($AB71,Kontotabell!$X$12:$X$121,'3. Raindance'!$C$12:$C$121,"")))</f>
        <v/>
      </c>
      <c r="AZ71" s="74" t="str">
        <f>IF(B71="","",(_xlfn.XLOOKUP($AC71,Kontotabell!$X$12:$X$121,'3. Raindance'!$C$12:$C$121,"")))</f>
        <v/>
      </c>
    </row>
    <row r="72" spans="1:52" x14ac:dyDescent="0.25">
      <c r="A72" t="str">
        <v/>
      </c>
      <c r="B72" t="str">
        <v/>
      </c>
      <c r="C72" t="str">
        <v/>
      </c>
      <c r="D72" s="88">
        <v>0</v>
      </c>
      <c r="E72" s="88">
        <v>0</v>
      </c>
      <c r="F72" s="248">
        <f t="shared" si="3"/>
        <v>0</v>
      </c>
      <c r="G72" s="248">
        <f t="shared" si="4"/>
        <v>0</v>
      </c>
      <c r="H72" s="248">
        <f t="shared" si="5"/>
        <v>0</v>
      </c>
      <c r="I72" s="248">
        <f t="shared" si="6"/>
        <v>0</v>
      </c>
      <c r="J72" s="248">
        <f t="shared" si="7"/>
        <v>0</v>
      </c>
      <c r="K72" s="248"/>
      <c r="L72" s="248">
        <f t="shared" si="8"/>
        <v>0</v>
      </c>
      <c r="M72" s="248">
        <f t="shared" si="40"/>
        <v>0</v>
      </c>
      <c r="N72" s="248">
        <f t="shared" si="10"/>
        <v>0</v>
      </c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t="str">
        <f t="shared" si="37"/>
        <v/>
      </c>
      <c r="AC72" t="str">
        <f t="shared" si="38"/>
        <v/>
      </c>
      <c r="AG72">
        <f t="shared" si="29"/>
        <v>0</v>
      </c>
      <c r="AH72">
        <f t="shared" si="30"/>
        <v>0</v>
      </c>
      <c r="AI72">
        <f t="shared" si="24"/>
        <v>0</v>
      </c>
      <c r="AJ72">
        <f t="shared" si="31"/>
        <v>0</v>
      </c>
      <c r="AK72">
        <f t="shared" si="25"/>
        <v>0</v>
      </c>
      <c r="AL72">
        <f t="shared" si="26"/>
        <v>0</v>
      </c>
      <c r="AN72">
        <f t="shared" si="27"/>
        <v>0</v>
      </c>
      <c r="AO72">
        <f t="shared" si="28"/>
        <v>0</v>
      </c>
      <c r="AP72">
        <f t="shared" si="41"/>
        <v>0</v>
      </c>
      <c r="AQ72" s="74" t="str" cm="1">
        <f t="array" ref="AQ72">IFERROR(_xlfn.XLOOKUP($AB72,Blad1!$B$9:$B$43,Blad1!$C$9:$C$43+E72),"")</f>
        <v/>
      </c>
      <c r="AR72" s="74" t="str" cm="1">
        <f t="array" ref="AR72">IFERROR(_xlfn.XLOOKUP($AB72,Blad1!$J$9:$J$43,Blad1!$K$9:$K$43+E72),"")</f>
        <v/>
      </c>
      <c r="AS72" s="74" t="str" cm="1">
        <f t="array" ref="AS72">IFERROR(_xlfn.XLOOKUP($AB72,Blad1!$R$9:$R$43,Blad1!$S$9:$S$43+E72),"")</f>
        <v/>
      </c>
      <c r="AT72" s="74" t="str" cm="1">
        <f t="array" ref="AT72">IFERROR(_xlfn.XLOOKUP($AB72,Blad1!$AD$9:$AD$43,Blad1!$AE$9:$AE$43+E72),"")</f>
        <v/>
      </c>
      <c r="AU72" s="74" t="str" cm="1">
        <f t="array" ref="AU72">IFERROR(_xlfn.XLOOKUP($AB72,Blad1!$F$9:$F$43,Blad1!$G$9:$G$43+E72),"")</f>
        <v/>
      </c>
      <c r="AV72" s="74" t="str" cm="1">
        <f t="array" ref="AV72">IFERROR(_xlfn.XLOOKUP($AB72,Blad1!$N$9:$N$43,Blad1!$O$9:$O$43+E72),"")</f>
        <v/>
      </c>
      <c r="AW72" s="74"/>
      <c r="AX72" s="74" t="str" cm="1">
        <f t="array" ref="AX72">IFERROR(_xlfn.XLOOKUP($AB72,Blad1!$V$9:$V$43,Blad1!$W$9:$W$43+E72),"")</f>
        <v/>
      </c>
      <c r="AY72" s="74" t="str">
        <f>IF(B72="","",(_xlfn.XLOOKUP($AB72,Kontotabell!$X$12:$X$121,'3. Raindance'!$C$12:$C$121,"")))</f>
        <v/>
      </c>
      <c r="AZ72" s="74" t="str">
        <f>IF(B72="","",(_xlfn.XLOOKUP($AC72,Kontotabell!$X$12:$X$121,'3. Raindance'!$C$12:$C$121,"")))</f>
        <v/>
      </c>
    </row>
    <row r="73" spans="1:52" x14ac:dyDescent="0.25">
      <c r="A73" t="str">
        <v/>
      </c>
      <c r="B73" t="str">
        <v/>
      </c>
      <c r="C73" t="str">
        <v/>
      </c>
      <c r="D73" s="88">
        <v>0</v>
      </c>
      <c r="E73" s="88">
        <v>0</v>
      </c>
      <c r="F73" s="248">
        <f t="shared" si="3"/>
        <v>0</v>
      </c>
      <c r="G73" s="248">
        <f t="shared" si="4"/>
        <v>0</v>
      </c>
      <c r="H73" s="248">
        <f t="shared" si="5"/>
        <v>0</v>
      </c>
      <c r="I73" s="248">
        <f t="shared" si="6"/>
        <v>0</v>
      </c>
      <c r="J73" s="248">
        <f t="shared" si="7"/>
        <v>0</v>
      </c>
      <c r="K73" s="248"/>
      <c r="L73" s="248">
        <f t="shared" si="8"/>
        <v>0</v>
      </c>
      <c r="M73" s="248">
        <f t="shared" si="40"/>
        <v>0</v>
      </c>
      <c r="N73" s="248">
        <f t="shared" si="10"/>
        <v>0</v>
      </c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t="str">
        <f t="shared" si="37"/>
        <v/>
      </c>
      <c r="AC73" t="str">
        <f t="shared" si="38"/>
        <v/>
      </c>
      <c r="AG73">
        <f t="shared" si="29"/>
        <v>0</v>
      </c>
      <c r="AH73">
        <f t="shared" si="30"/>
        <v>0</v>
      </c>
      <c r="AI73">
        <f t="shared" si="24"/>
        <v>0</v>
      </c>
      <c r="AJ73">
        <f t="shared" si="31"/>
        <v>0</v>
      </c>
      <c r="AK73">
        <f t="shared" si="25"/>
        <v>0</v>
      </c>
      <c r="AL73">
        <f t="shared" si="26"/>
        <v>0</v>
      </c>
      <c r="AN73">
        <f t="shared" si="27"/>
        <v>0</v>
      </c>
      <c r="AO73">
        <f t="shared" si="28"/>
        <v>0</v>
      </c>
      <c r="AP73">
        <f t="shared" si="41"/>
        <v>0</v>
      </c>
      <c r="AQ73" s="74" t="str" cm="1">
        <f t="array" ref="AQ73">IFERROR(_xlfn.XLOOKUP($AB73,Blad1!$B$9:$B$43,Blad1!$C$9:$C$43+E73),"")</f>
        <v/>
      </c>
      <c r="AR73" s="74" t="str" cm="1">
        <f t="array" ref="AR73">IFERROR(_xlfn.XLOOKUP($AB73,Blad1!$J$9:$J$43,Blad1!$K$9:$K$43+E73),"")</f>
        <v/>
      </c>
      <c r="AS73" s="74" t="str" cm="1">
        <f t="array" ref="AS73">IFERROR(_xlfn.XLOOKUP($AB73,Blad1!$R$9:$R$43,Blad1!$S$9:$S$43+E73),"")</f>
        <v/>
      </c>
      <c r="AT73" s="74" t="str" cm="1">
        <f t="array" ref="AT73">IFERROR(_xlfn.XLOOKUP($AB73,Blad1!$AD$9:$AD$43,Blad1!$AE$9:$AE$43+E73),"")</f>
        <v/>
      </c>
      <c r="AU73" s="74" t="str" cm="1">
        <f t="array" ref="AU73">IFERROR(_xlfn.XLOOKUP($AB73,Blad1!$F$9:$F$43,Blad1!$G$9:$G$43+E73),"")</f>
        <v/>
      </c>
      <c r="AV73" s="74" t="str" cm="1">
        <f t="array" ref="AV73">IFERROR(_xlfn.XLOOKUP($AB73,Blad1!$N$9:$N$43,Blad1!$O$9:$O$43+E73),"")</f>
        <v/>
      </c>
      <c r="AW73" s="74"/>
      <c r="AX73" s="74" t="str" cm="1">
        <f t="array" ref="AX73">IFERROR(_xlfn.XLOOKUP($AB73,Blad1!$V$9:$V$43,Blad1!$W$9:$W$43+E73),"")</f>
        <v/>
      </c>
      <c r="AY73" s="74" t="str">
        <f>IF(B73="","",(_xlfn.XLOOKUP($AB73,Kontotabell!$X$12:$X$121,'3. Raindance'!$C$12:$C$121,"")))</f>
        <v/>
      </c>
      <c r="AZ73" s="74" t="str">
        <f>IF(B73="","",(_xlfn.XLOOKUP($AC73,Kontotabell!$X$12:$X$121,'3. Raindance'!$C$12:$C$121,"")))</f>
        <v/>
      </c>
    </row>
    <row r="74" spans="1:52" x14ac:dyDescent="0.25">
      <c r="A74" t="str">
        <v/>
      </c>
      <c r="B74" t="str">
        <v/>
      </c>
      <c r="C74" t="str">
        <v/>
      </c>
      <c r="D74" s="88">
        <v>0</v>
      </c>
      <c r="E74" s="88">
        <v>0</v>
      </c>
      <c r="F74" s="248">
        <f t="shared" si="3"/>
        <v>0</v>
      </c>
      <c r="G74" s="248">
        <f t="shared" si="4"/>
        <v>0</v>
      </c>
      <c r="H74" s="248">
        <f t="shared" si="5"/>
        <v>0</v>
      </c>
      <c r="I74" s="248">
        <f t="shared" si="6"/>
        <v>0</v>
      </c>
      <c r="J74" s="248">
        <f t="shared" si="7"/>
        <v>0</v>
      </c>
      <c r="K74" s="248"/>
      <c r="L74" s="248">
        <f t="shared" si="8"/>
        <v>0</v>
      </c>
      <c r="M74" s="248">
        <f t="shared" si="40"/>
        <v>0</v>
      </c>
      <c r="N74" s="248">
        <f t="shared" si="10"/>
        <v>0</v>
      </c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t="str">
        <f t="shared" si="37"/>
        <v/>
      </c>
      <c r="AC74" t="str">
        <f t="shared" si="38"/>
        <v/>
      </c>
      <c r="AG74">
        <f t="shared" si="29"/>
        <v>0</v>
      </c>
      <c r="AH74">
        <f t="shared" si="30"/>
        <v>0</v>
      </c>
      <c r="AI74">
        <f t="shared" si="24"/>
        <v>0</v>
      </c>
      <c r="AJ74">
        <f t="shared" si="31"/>
        <v>0</v>
      </c>
      <c r="AK74">
        <f t="shared" si="25"/>
        <v>0</v>
      </c>
      <c r="AL74">
        <f t="shared" si="26"/>
        <v>0</v>
      </c>
      <c r="AN74">
        <f t="shared" si="27"/>
        <v>0</v>
      </c>
      <c r="AO74">
        <f t="shared" si="28"/>
        <v>0</v>
      </c>
      <c r="AP74">
        <f t="shared" si="41"/>
        <v>0</v>
      </c>
      <c r="AQ74" s="74" t="str" cm="1">
        <f t="array" ref="AQ74">IFERROR(_xlfn.XLOOKUP($AB74,Blad1!$B$9:$B$43,Blad1!$C$9:$C$43+E74),"")</f>
        <v/>
      </c>
      <c r="AR74" s="74" t="str" cm="1">
        <f t="array" ref="AR74">IFERROR(_xlfn.XLOOKUP($AB74,Blad1!$J$9:$J$43,Blad1!$K$9:$K$43+E74),"")</f>
        <v/>
      </c>
      <c r="AS74" s="74" t="str" cm="1">
        <f t="array" ref="AS74">IFERROR(_xlfn.XLOOKUP($AB74,Blad1!$R$9:$R$43,Blad1!$S$9:$S$43+E74),"")</f>
        <v/>
      </c>
      <c r="AT74" s="74" t="str" cm="1">
        <f t="array" ref="AT74">IFERROR(_xlfn.XLOOKUP($AB74,Blad1!$AD$9:$AD$43,Blad1!$AE$9:$AE$43+E74),"")</f>
        <v/>
      </c>
      <c r="AU74" s="74" t="str" cm="1">
        <f t="array" ref="AU74">IFERROR(_xlfn.XLOOKUP($AB74,Blad1!$F$9:$F$43,Blad1!$G$9:$G$43+E74),"")</f>
        <v/>
      </c>
      <c r="AV74" s="74" t="str" cm="1">
        <f t="array" ref="AV74">IFERROR(_xlfn.XLOOKUP($AB74,Blad1!$N$9:$N$43,Blad1!$O$9:$O$43+E74),"")</f>
        <v/>
      </c>
      <c r="AW74" s="74"/>
      <c r="AX74" s="74" t="str" cm="1">
        <f t="array" ref="AX74">IFERROR(_xlfn.XLOOKUP($AB74,Blad1!$V$9:$V$43,Blad1!$W$9:$W$43+E74),"")</f>
        <v/>
      </c>
      <c r="AY74" s="74" t="str">
        <f>IF(B74="","",(_xlfn.XLOOKUP($AB74,Kontotabell!$X$12:$X$121,'3. Raindance'!$C$12:$C$121,"")))</f>
        <v/>
      </c>
      <c r="AZ74" s="74" t="str">
        <f>IF(B74="","",(_xlfn.XLOOKUP($AC74,Kontotabell!$X$12:$X$121,'3. Raindance'!$C$12:$C$121,"")))</f>
        <v/>
      </c>
    </row>
    <row r="75" spans="1:52" x14ac:dyDescent="0.25">
      <c r="A75" t="str">
        <v/>
      </c>
      <c r="B75" t="str">
        <v/>
      </c>
      <c r="C75" t="str">
        <v/>
      </c>
      <c r="D75" s="88">
        <v>0</v>
      </c>
      <c r="E75" s="88">
        <v>0</v>
      </c>
      <c r="F75" s="248">
        <f t="shared" si="3"/>
        <v>0</v>
      </c>
      <c r="G75" s="248">
        <f t="shared" si="4"/>
        <v>0</v>
      </c>
      <c r="H75" s="248">
        <f t="shared" si="5"/>
        <v>0</v>
      </c>
      <c r="I75" s="248">
        <f t="shared" si="6"/>
        <v>0</v>
      </c>
      <c r="J75" s="248">
        <f t="shared" si="7"/>
        <v>0</v>
      </c>
      <c r="K75" s="248"/>
      <c r="L75" s="248">
        <f t="shared" si="8"/>
        <v>0</v>
      </c>
      <c r="M75" s="248">
        <f t="shared" si="40"/>
        <v>0</v>
      </c>
      <c r="N75" s="248">
        <f t="shared" si="10"/>
        <v>0</v>
      </c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t="str">
        <f t="shared" si="37"/>
        <v/>
      </c>
      <c r="AC75" t="str">
        <f t="shared" si="38"/>
        <v/>
      </c>
      <c r="AG75">
        <f t="shared" si="29"/>
        <v>0</v>
      </c>
      <c r="AH75">
        <f t="shared" si="30"/>
        <v>0</v>
      </c>
      <c r="AI75">
        <f t="shared" si="24"/>
        <v>0</v>
      </c>
      <c r="AJ75">
        <f t="shared" si="31"/>
        <v>0</v>
      </c>
      <c r="AK75">
        <f t="shared" si="25"/>
        <v>0</v>
      </c>
      <c r="AL75">
        <f t="shared" si="26"/>
        <v>0</v>
      </c>
      <c r="AN75">
        <f t="shared" si="27"/>
        <v>0</v>
      </c>
      <c r="AO75">
        <f t="shared" si="28"/>
        <v>0</v>
      </c>
      <c r="AP75">
        <f t="shared" si="41"/>
        <v>0</v>
      </c>
      <c r="AQ75" s="74" t="str" cm="1">
        <f t="array" ref="AQ75">IFERROR(_xlfn.XLOOKUP($AB75,Blad1!$B$9:$B$43,Blad1!$C$9:$C$43+E75),"")</f>
        <v/>
      </c>
      <c r="AR75" s="74" t="str" cm="1">
        <f t="array" ref="AR75">IFERROR(_xlfn.XLOOKUP($AB75,Blad1!$J$9:$J$43,Blad1!$K$9:$K$43+E75),"")</f>
        <v/>
      </c>
      <c r="AS75" s="74" t="str" cm="1">
        <f t="array" ref="AS75">IFERROR(_xlfn.XLOOKUP($AB75,Blad1!$R$9:$R$43,Blad1!$S$9:$S$43+E75),"")</f>
        <v/>
      </c>
      <c r="AT75" s="74" t="str" cm="1">
        <f t="array" ref="AT75">IFERROR(_xlfn.XLOOKUP($AB75,Blad1!$AD$9:$AD$43,Blad1!$AE$9:$AE$43+E75),"")</f>
        <v/>
      </c>
      <c r="AU75" s="74" t="str" cm="1">
        <f t="array" ref="AU75">IFERROR(_xlfn.XLOOKUP($AB75,Blad1!$F$9:$F$43,Blad1!$G$9:$G$43+E75),"")</f>
        <v/>
      </c>
      <c r="AV75" s="74" t="str" cm="1">
        <f t="array" ref="AV75">IFERROR(_xlfn.XLOOKUP($AB75,Blad1!$N$9:$N$43,Blad1!$O$9:$O$43+E75),"")</f>
        <v/>
      </c>
      <c r="AW75" s="74"/>
      <c r="AX75" s="74" t="str" cm="1">
        <f t="array" ref="AX75">IFERROR(_xlfn.XLOOKUP($AB75,Blad1!$V$9:$V$43,Blad1!$W$9:$W$43+E75),"")</f>
        <v/>
      </c>
      <c r="AY75" s="74" t="str">
        <f>IF(B75="","",(_xlfn.XLOOKUP($AB75,Kontotabell!$X$12:$X$121,'3. Raindance'!$C$12:$C$121,"")))</f>
        <v/>
      </c>
      <c r="AZ75" s="74" t="str">
        <f>IF(B75="","",(_xlfn.XLOOKUP($AC75,Kontotabell!$X$12:$X$121,'3. Raindance'!$C$12:$C$121,"")))</f>
        <v/>
      </c>
    </row>
    <row r="76" spans="1:52" x14ac:dyDescent="0.25">
      <c r="A76" t="str">
        <v/>
      </c>
      <c r="B76" t="str">
        <v/>
      </c>
      <c r="C76" t="str">
        <v/>
      </c>
      <c r="D76" s="88">
        <v>0</v>
      </c>
      <c r="E76" s="88">
        <v>0</v>
      </c>
      <c r="F76" s="248">
        <f t="shared" ref="F76:F122" si="42">IFERROR(SUM(AQ76)," ")</f>
        <v>0</v>
      </c>
      <c r="G76" s="248">
        <f t="shared" ref="G76:G122" si="43">IFERROR(SUM(AU76)," ")</f>
        <v>0</v>
      </c>
      <c r="H76" s="248">
        <f t="shared" ref="H76:I122" si="44">IFERROR(SUM(AR76)," ")</f>
        <v>0</v>
      </c>
      <c r="I76" s="248">
        <f t="shared" si="44"/>
        <v>0</v>
      </c>
      <c r="J76" s="248">
        <f t="shared" ref="J76:J122" si="45">IFERROR(SUM(AV76)," ")</f>
        <v>0</v>
      </c>
      <c r="K76" s="248"/>
      <c r="L76" s="248">
        <f t="shared" ref="L76:L122" si="46">IFERROR(SUM(AX76)," ")</f>
        <v>0</v>
      </c>
      <c r="M76" s="248">
        <f t="shared" si="40"/>
        <v>0</v>
      </c>
      <c r="N76" s="248">
        <f t="shared" ref="N76:N122" si="47">IFERROR(SUM(AT76)," ")</f>
        <v>0</v>
      </c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t="str">
        <f t="shared" si="37"/>
        <v/>
      </c>
      <c r="AC76" t="str">
        <f t="shared" si="38"/>
        <v/>
      </c>
      <c r="AG76">
        <f t="shared" si="29"/>
        <v>0</v>
      </c>
      <c r="AH76">
        <f t="shared" si="30"/>
        <v>0</v>
      </c>
      <c r="AI76">
        <f t="shared" si="24"/>
        <v>0</v>
      </c>
      <c r="AJ76">
        <f t="shared" si="31"/>
        <v>0</v>
      </c>
      <c r="AK76">
        <f t="shared" si="25"/>
        <v>0</v>
      </c>
      <c r="AL76">
        <f t="shared" si="26"/>
        <v>0</v>
      </c>
      <c r="AN76">
        <f t="shared" si="27"/>
        <v>0</v>
      </c>
      <c r="AO76">
        <f t="shared" si="28"/>
        <v>0</v>
      </c>
      <c r="AP76">
        <f t="shared" si="41"/>
        <v>0</v>
      </c>
      <c r="AQ76" s="74" t="str" cm="1">
        <f t="array" ref="AQ76">IFERROR(_xlfn.XLOOKUP($AB76,Blad1!$B$9:$B$43,Blad1!$C$9:$C$43+E76),"")</f>
        <v/>
      </c>
      <c r="AR76" s="74" t="str" cm="1">
        <f t="array" ref="AR76">IFERROR(_xlfn.XLOOKUP($AB76,Blad1!$J$9:$J$43,Blad1!$K$9:$K$43+E76),"")</f>
        <v/>
      </c>
      <c r="AS76" s="74" t="str" cm="1">
        <f t="array" ref="AS76">IFERROR(_xlfn.XLOOKUP($AB76,Blad1!$R$9:$R$43,Blad1!$S$9:$S$43+E76),"")</f>
        <v/>
      </c>
      <c r="AT76" s="74" t="str" cm="1">
        <f t="array" ref="AT76">IFERROR(_xlfn.XLOOKUP($AB76,Blad1!$AD$9:$AD$43,Blad1!$AE$9:$AE$43+E76),"")</f>
        <v/>
      </c>
      <c r="AU76" s="74" t="str" cm="1">
        <f t="array" ref="AU76">IFERROR(_xlfn.XLOOKUP($AB76,Blad1!$F$9:$F$43,Blad1!$G$9:$G$43+E76),"")</f>
        <v/>
      </c>
      <c r="AV76" s="74" t="str" cm="1">
        <f t="array" ref="AV76">IFERROR(_xlfn.XLOOKUP($AB76,Blad1!$N$9:$N$43,Blad1!$O$9:$O$43+E76),"")</f>
        <v/>
      </c>
      <c r="AW76" s="74"/>
      <c r="AX76" s="74" t="str" cm="1">
        <f t="array" ref="AX76">IFERROR(_xlfn.XLOOKUP($AB76,Blad1!$V$9:$V$43,Blad1!$W$9:$W$43+E76),"")</f>
        <v/>
      </c>
      <c r="AY76" s="74" t="str">
        <f>IF(B76="","",(_xlfn.XLOOKUP($AB76,Kontotabell!$X$12:$X$121,'3. Raindance'!$C$12:$C$121,"")))</f>
        <v/>
      </c>
      <c r="AZ76" s="74" t="str">
        <f>IF(B76="","",(_xlfn.XLOOKUP($AC76,Kontotabell!$X$12:$X$121,'3. Raindance'!$C$12:$C$121,"")))</f>
        <v/>
      </c>
    </row>
    <row r="77" spans="1:52" x14ac:dyDescent="0.25">
      <c r="A77" t="str">
        <v/>
      </c>
      <c r="B77" t="str">
        <v/>
      </c>
      <c r="C77" t="str">
        <v/>
      </c>
      <c r="D77" s="88">
        <v>0</v>
      </c>
      <c r="E77" s="88">
        <v>0</v>
      </c>
      <c r="F77" s="248">
        <f t="shared" si="42"/>
        <v>0</v>
      </c>
      <c r="G77" s="248">
        <f t="shared" si="43"/>
        <v>0</v>
      </c>
      <c r="H77" s="248">
        <f t="shared" si="44"/>
        <v>0</v>
      </c>
      <c r="I77" s="248">
        <f t="shared" si="44"/>
        <v>0</v>
      </c>
      <c r="J77" s="248">
        <f t="shared" si="45"/>
        <v>0</v>
      </c>
      <c r="K77" s="248"/>
      <c r="L77" s="248">
        <f t="shared" si="46"/>
        <v>0</v>
      </c>
      <c r="M77" s="248">
        <f t="shared" si="40"/>
        <v>0</v>
      </c>
      <c r="N77" s="248">
        <f t="shared" si="47"/>
        <v>0</v>
      </c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t="str">
        <f t="shared" si="37"/>
        <v/>
      </c>
      <c r="AC77" t="str">
        <f t="shared" si="38"/>
        <v/>
      </c>
      <c r="AG77">
        <f t="shared" si="29"/>
        <v>0</v>
      </c>
      <c r="AH77">
        <f t="shared" si="30"/>
        <v>0</v>
      </c>
      <c r="AI77">
        <f t="shared" si="24"/>
        <v>0</v>
      </c>
      <c r="AJ77">
        <f t="shared" si="31"/>
        <v>0</v>
      </c>
      <c r="AK77">
        <f t="shared" si="25"/>
        <v>0</v>
      </c>
      <c r="AL77">
        <f t="shared" si="26"/>
        <v>0</v>
      </c>
      <c r="AN77">
        <f t="shared" si="27"/>
        <v>0</v>
      </c>
      <c r="AO77">
        <f t="shared" si="28"/>
        <v>0</v>
      </c>
      <c r="AP77">
        <f t="shared" si="41"/>
        <v>0</v>
      </c>
      <c r="AQ77" s="74" t="str" cm="1">
        <f t="array" ref="AQ77">IFERROR(_xlfn.XLOOKUP($AB77,Blad1!$B$9:$B$43,Blad1!$C$9:$C$43+E77),"")</f>
        <v/>
      </c>
      <c r="AR77" s="74" t="str" cm="1">
        <f t="array" ref="AR77">IFERROR(_xlfn.XLOOKUP($AB77,Blad1!$J$9:$J$43,Blad1!$K$9:$K$43+E77),"")</f>
        <v/>
      </c>
      <c r="AS77" s="74" t="str" cm="1">
        <f t="array" ref="AS77">IFERROR(_xlfn.XLOOKUP($AB77,Blad1!$R$9:$R$43,Blad1!$S$9:$S$43+E77),"")</f>
        <v/>
      </c>
      <c r="AT77" s="74" t="str" cm="1">
        <f t="array" ref="AT77">IFERROR(_xlfn.XLOOKUP($AB77,Blad1!$AD$9:$AD$43,Blad1!$AE$9:$AE$43+E77),"")</f>
        <v/>
      </c>
      <c r="AU77" s="74" t="str" cm="1">
        <f t="array" ref="AU77">IFERROR(_xlfn.XLOOKUP($AB77,Blad1!$F$9:$F$43,Blad1!$G$9:$G$43+E77),"")</f>
        <v/>
      </c>
      <c r="AV77" s="74" t="str" cm="1">
        <f t="array" ref="AV77">IFERROR(_xlfn.XLOOKUP($AB77,Blad1!$N$9:$N$43,Blad1!$O$9:$O$43+E77),"")</f>
        <v/>
      </c>
      <c r="AW77" s="74"/>
      <c r="AX77" s="74" t="str" cm="1">
        <f t="array" ref="AX77">IFERROR(_xlfn.XLOOKUP($AB77,Blad1!$V$9:$V$43,Blad1!$W$9:$W$43+E77),"")</f>
        <v/>
      </c>
      <c r="AY77" s="74" t="str">
        <f>IF(B77="","",(_xlfn.XLOOKUP($AB77,Kontotabell!$X$12:$X$121,'3. Raindance'!$C$12:$C$121,"")))</f>
        <v/>
      </c>
      <c r="AZ77" s="74" t="str">
        <f>IF(B77="","",(_xlfn.XLOOKUP($AC77,Kontotabell!$X$12:$X$121,'3. Raindance'!$C$12:$C$121,"")))</f>
        <v/>
      </c>
    </row>
    <row r="78" spans="1:52" x14ac:dyDescent="0.25">
      <c r="A78" t="str">
        <v/>
      </c>
      <c r="B78" t="str">
        <v/>
      </c>
      <c r="C78" t="str">
        <v/>
      </c>
      <c r="D78" s="88">
        <v>0</v>
      </c>
      <c r="E78" s="88">
        <v>0</v>
      </c>
      <c r="F78" s="248">
        <f t="shared" si="42"/>
        <v>0</v>
      </c>
      <c r="G78" s="248">
        <f t="shared" si="43"/>
        <v>0</v>
      </c>
      <c r="H78" s="248">
        <f t="shared" si="44"/>
        <v>0</v>
      </c>
      <c r="I78" s="248">
        <f t="shared" si="44"/>
        <v>0</v>
      </c>
      <c r="J78" s="248">
        <f t="shared" si="45"/>
        <v>0</v>
      </c>
      <c r="K78" s="248"/>
      <c r="L78" s="248">
        <f t="shared" si="46"/>
        <v>0</v>
      </c>
      <c r="M78" s="248">
        <f t="shared" si="40"/>
        <v>0</v>
      </c>
      <c r="N78" s="248">
        <f t="shared" si="47"/>
        <v>0</v>
      </c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t="str">
        <f t="shared" si="37"/>
        <v/>
      </c>
      <c r="AC78" t="str">
        <f t="shared" si="38"/>
        <v/>
      </c>
      <c r="AG78">
        <f t="shared" si="29"/>
        <v>0</v>
      </c>
      <c r="AH78">
        <f t="shared" si="30"/>
        <v>0</v>
      </c>
      <c r="AI78">
        <f t="shared" si="24"/>
        <v>0</v>
      </c>
      <c r="AJ78">
        <f t="shared" si="31"/>
        <v>0</v>
      </c>
      <c r="AK78">
        <f t="shared" si="25"/>
        <v>0</v>
      </c>
      <c r="AL78">
        <f t="shared" si="26"/>
        <v>0</v>
      </c>
      <c r="AN78">
        <f t="shared" si="27"/>
        <v>0</v>
      </c>
      <c r="AO78">
        <f t="shared" si="28"/>
        <v>0</v>
      </c>
      <c r="AP78">
        <f t="shared" si="41"/>
        <v>0</v>
      </c>
      <c r="AQ78" s="74" t="str" cm="1">
        <f t="array" ref="AQ78">IFERROR(_xlfn.XLOOKUP($AB78,Blad1!$B$9:$B$43,Blad1!$C$9:$C$43+E78),"")</f>
        <v/>
      </c>
      <c r="AR78" s="74" t="str" cm="1">
        <f t="array" ref="AR78">IFERROR(_xlfn.XLOOKUP($AB78,Blad1!$J$9:$J$43,Blad1!$K$9:$K$43+E78),"")</f>
        <v/>
      </c>
      <c r="AS78" s="74" t="str" cm="1">
        <f t="array" ref="AS78">IFERROR(_xlfn.XLOOKUP($AB78,Blad1!$R$9:$R$43,Blad1!$S$9:$S$43+E78),"")</f>
        <v/>
      </c>
      <c r="AT78" s="74" t="str" cm="1">
        <f t="array" ref="AT78">IFERROR(_xlfn.XLOOKUP($AB78,Blad1!$AD$9:$AD$43,Blad1!$AE$9:$AE$43+E78),"")</f>
        <v/>
      </c>
      <c r="AU78" s="74" t="str" cm="1">
        <f t="array" ref="AU78">IFERROR(_xlfn.XLOOKUP($AB78,Blad1!$F$9:$F$43,Blad1!$G$9:$G$43+E78),"")</f>
        <v/>
      </c>
      <c r="AV78" s="74" t="str" cm="1">
        <f t="array" ref="AV78">IFERROR(_xlfn.XLOOKUP($AB78,Blad1!$N$9:$N$43,Blad1!$O$9:$O$43+E78),"")</f>
        <v/>
      </c>
      <c r="AW78" s="74"/>
      <c r="AX78" s="74" t="str" cm="1">
        <f t="array" ref="AX78">IFERROR(_xlfn.XLOOKUP($AB78,Blad1!$V$9:$V$43,Blad1!$W$9:$W$43+E78),"")</f>
        <v/>
      </c>
      <c r="AY78" s="74" t="str">
        <f>IF(B78="","",(_xlfn.XLOOKUP($AB78,Kontotabell!$X$12:$X$121,'3. Raindance'!$C$12:$C$121,"")))</f>
        <v/>
      </c>
      <c r="AZ78" s="74" t="str">
        <f>IF(B78="","",(_xlfn.XLOOKUP($AC78,Kontotabell!$X$12:$X$121,'3. Raindance'!$C$12:$C$121,"")))</f>
        <v/>
      </c>
    </row>
    <row r="79" spans="1:52" x14ac:dyDescent="0.25">
      <c r="A79" t="str">
        <v/>
      </c>
      <c r="B79" t="str">
        <v/>
      </c>
      <c r="C79" t="str">
        <v/>
      </c>
      <c r="D79" s="88">
        <v>0</v>
      </c>
      <c r="E79" s="88">
        <v>0</v>
      </c>
      <c r="F79" s="248">
        <f t="shared" si="42"/>
        <v>0</v>
      </c>
      <c r="G79" s="248">
        <f t="shared" si="43"/>
        <v>0</v>
      </c>
      <c r="H79" s="248">
        <f t="shared" si="44"/>
        <v>0</v>
      </c>
      <c r="I79" s="248">
        <f t="shared" si="44"/>
        <v>0</v>
      </c>
      <c r="J79" s="248">
        <f t="shared" si="45"/>
        <v>0</v>
      </c>
      <c r="K79" s="248"/>
      <c r="L79" s="248">
        <f t="shared" si="46"/>
        <v>0</v>
      </c>
      <c r="M79" s="248">
        <f t="shared" si="40"/>
        <v>0</v>
      </c>
      <c r="N79" s="248">
        <f t="shared" si="47"/>
        <v>0</v>
      </c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t="str">
        <f t="shared" si="37"/>
        <v/>
      </c>
      <c r="AC79" t="str">
        <f t="shared" si="38"/>
        <v/>
      </c>
      <c r="AG79">
        <f t="shared" si="29"/>
        <v>0</v>
      </c>
      <c r="AH79">
        <f t="shared" si="30"/>
        <v>0</v>
      </c>
      <c r="AI79">
        <f t="shared" si="24"/>
        <v>0</v>
      </c>
      <c r="AJ79">
        <f t="shared" si="31"/>
        <v>0</v>
      </c>
      <c r="AK79">
        <f t="shared" si="25"/>
        <v>0</v>
      </c>
      <c r="AL79">
        <f t="shared" si="26"/>
        <v>0</v>
      </c>
      <c r="AN79">
        <f t="shared" si="27"/>
        <v>0</v>
      </c>
      <c r="AO79">
        <f t="shared" si="28"/>
        <v>0</v>
      </c>
      <c r="AP79">
        <f t="shared" si="41"/>
        <v>0</v>
      </c>
      <c r="AQ79" s="74" t="str" cm="1">
        <f t="array" ref="AQ79">IFERROR(_xlfn.XLOOKUP($AB79,Blad1!$B$9:$B$43,Blad1!$C$9:$C$43+E79),"")</f>
        <v/>
      </c>
      <c r="AR79" s="74" t="str" cm="1">
        <f t="array" ref="AR79">IFERROR(_xlfn.XLOOKUP($AB79,Blad1!$J$9:$J$43,Blad1!$K$9:$K$43+E79),"")</f>
        <v/>
      </c>
      <c r="AS79" s="74" t="str" cm="1">
        <f t="array" ref="AS79">IFERROR(_xlfn.XLOOKUP($AB79,Blad1!$R$9:$R$43,Blad1!$S$9:$S$43+E79),"")</f>
        <v/>
      </c>
      <c r="AT79" s="74" t="str" cm="1">
        <f t="array" ref="AT79">IFERROR(_xlfn.XLOOKUP($AB79,Blad1!$AD$9:$AD$43,Blad1!$AE$9:$AE$43+E79),"")</f>
        <v/>
      </c>
      <c r="AU79" s="74" t="str" cm="1">
        <f t="array" ref="AU79">IFERROR(_xlfn.XLOOKUP($AB79,Blad1!$F$9:$F$43,Blad1!$G$9:$G$43+E79),"")</f>
        <v/>
      </c>
      <c r="AV79" s="74" t="str" cm="1">
        <f t="array" ref="AV79">IFERROR(_xlfn.XLOOKUP($AB79,Blad1!$N$9:$N$43,Blad1!$O$9:$O$43+E79),"")</f>
        <v/>
      </c>
      <c r="AW79" s="74"/>
      <c r="AX79" s="74" t="str" cm="1">
        <f t="array" ref="AX79">IFERROR(_xlfn.XLOOKUP($AB79,Blad1!$V$9:$V$43,Blad1!$W$9:$W$43+E79),"")</f>
        <v/>
      </c>
      <c r="AY79" s="74" t="str">
        <f>IF(B79="","",(_xlfn.XLOOKUP($AB79,Kontotabell!$X$12:$X$121,'3. Raindance'!$C$12:$C$121,"")))</f>
        <v/>
      </c>
      <c r="AZ79" s="74" t="str">
        <f>IF(B79="","",(_xlfn.XLOOKUP($AC79,Kontotabell!$X$12:$X$121,'3. Raindance'!$C$12:$C$121,"")))</f>
        <v/>
      </c>
    </row>
    <row r="80" spans="1:52" x14ac:dyDescent="0.25">
      <c r="A80" t="str">
        <v/>
      </c>
      <c r="B80" t="str">
        <v/>
      </c>
      <c r="C80" t="str">
        <v/>
      </c>
      <c r="D80" s="88">
        <v>0</v>
      </c>
      <c r="E80" s="88">
        <v>0</v>
      </c>
      <c r="F80" s="248">
        <f t="shared" si="42"/>
        <v>0</v>
      </c>
      <c r="G80" s="248">
        <f t="shared" si="43"/>
        <v>0</v>
      </c>
      <c r="H80" s="248">
        <f t="shared" si="44"/>
        <v>0</v>
      </c>
      <c r="I80" s="248">
        <f t="shared" si="44"/>
        <v>0</v>
      </c>
      <c r="J80" s="248">
        <f t="shared" si="45"/>
        <v>0</v>
      </c>
      <c r="K80" s="248"/>
      <c r="L80" s="248">
        <f t="shared" si="46"/>
        <v>0</v>
      </c>
      <c r="M80" s="248">
        <f t="shared" si="40"/>
        <v>0</v>
      </c>
      <c r="N80" s="248">
        <f t="shared" si="47"/>
        <v>0</v>
      </c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t="str">
        <f t="shared" si="37"/>
        <v/>
      </c>
      <c r="AC80" t="str">
        <f t="shared" si="38"/>
        <v/>
      </c>
      <c r="AG80">
        <f t="shared" si="29"/>
        <v>0</v>
      </c>
      <c r="AH80">
        <f t="shared" si="30"/>
        <v>0</v>
      </c>
      <c r="AI80">
        <f t="shared" si="24"/>
        <v>0</v>
      </c>
      <c r="AJ80">
        <f t="shared" si="31"/>
        <v>0</v>
      </c>
      <c r="AK80">
        <f t="shared" si="25"/>
        <v>0</v>
      </c>
      <c r="AL80">
        <f t="shared" si="26"/>
        <v>0</v>
      </c>
      <c r="AN80">
        <f t="shared" si="27"/>
        <v>0</v>
      </c>
      <c r="AO80">
        <f t="shared" si="28"/>
        <v>0</v>
      </c>
      <c r="AP80">
        <f t="shared" si="41"/>
        <v>0</v>
      </c>
      <c r="AQ80" s="74" t="str" cm="1">
        <f t="array" ref="AQ80">IFERROR(_xlfn.XLOOKUP($AB80,Blad1!$B$9:$B$43,Blad1!$C$9:$C$43+E80),"")</f>
        <v/>
      </c>
      <c r="AR80" s="74" t="str" cm="1">
        <f t="array" ref="AR80">IFERROR(_xlfn.XLOOKUP($AB80,Blad1!$J$9:$J$43,Blad1!$K$9:$K$43+E80),"")</f>
        <v/>
      </c>
      <c r="AS80" s="74" t="str" cm="1">
        <f t="array" ref="AS80">IFERROR(_xlfn.XLOOKUP($AB80,Blad1!$R$9:$R$43,Blad1!$S$9:$S$43+E80),"")</f>
        <v/>
      </c>
      <c r="AT80" s="74" t="str" cm="1">
        <f t="array" ref="AT80">IFERROR(_xlfn.XLOOKUP($AB80,Blad1!$AD$9:$AD$43,Blad1!$AE$9:$AE$43+E80),"")</f>
        <v/>
      </c>
      <c r="AU80" s="74" t="str" cm="1">
        <f t="array" ref="AU80">IFERROR(_xlfn.XLOOKUP($AB80,Blad1!$F$9:$F$43,Blad1!$G$9:$G$43+E80),"")</f>
        <v/>
      </c>
      <c r="AV80" s="74" t="str" cm="1">
        <f t="array" ref="AV80">IFERROR(_xlfn.XLOOKUP($AB80,Blad1!$N$9:$N$43,Blad1!$O$9:$O$43+E80),"")</f>
        <v/>
      </c>
      <c r="AW80" s="74"/>
      <c r="AX80" s="74" t="str" cm="1">
        <f t="array" ref="AX80">IFERROR(_xlfn.XLOOKUP($AB80,Blad1!$V$9:$V$43,Blad1!$W$9:$W$43+E80),"")</f>
        <v/>
      </c>
      <c r="AY80" s="74" t="str">
        <f>IF(B80="","",(_xlfn.XLOOKUP($AB80,Kontotabell!$X$12:$X$121,'3. Raindance'!$C$12:$C$121,"")))</f>
        <v/>
      </c>
      <c r="AZ80" s="74" t="str">
        <f>IF(B80="","",(_xlfn.XLOOKUP($AC80,Kontotabell!$X$12:$X$121,'3. Raindance'!$C$12:$C$121,"")))</f>
        <v/>
      </c>
    </row>
    <row r="81" spans="1:52" x14ac:dyDescent="0.25">
      <c r="A81" t="str">
        <v/>
      </c>
      <c r="B81" t="str">
        <v/>
      </c>
      <c r="C81" t="str">
        <v/>
      </c>
      <c r="D81" s="88">
        <v>0</v>
      </c>
      <c r="E81" s="88">
        <v>0</v>
      </c>
      <c r="F81" s="248">
        <f t="shared" si="42"/>
        <v>0</v>
      </c>
      <c r="G81" s="248">
        <f t="shared" si="43"/>
        <v>0</v>
      </c>
      <c r="H81" s="248">
        <f t="shared" si="44"/>
        <v>0</v>
      </c>
      <c r="I81" s="248">
        <f t="shared" si="44"/>
        <v>0</v>
      </c>
      <c r="J81" s="248">
        <f t="shared" si="45"/>
        <v>0</v>
      </c>
      <c r="K81" s="248"/>
      <c r="L81" s="248">
        <f t="shared" si="46"/>
        <v>0</v>
      </c>
      <c r="M81" s="248">
        <f t="shared" si="40"/>
        <v>0</v>
      </c>
      <c r="N81" s="248">
        <f t="shared" si="47"/>
        <v>0</v>
      </c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t="str">
        <f t="shared" si="37"/>
        <v/>
      </c>
      <c r="AC81" t="str">
        <f t="shared" si="38"/>
        <v/>
      </c>
      <c r="AG81">
        <f t="shared" si="29"/>
        <v>0</v>
      </c>
      <c r="AH81">
        <f t="shared" si="30"/>
        <v>0</v>
      </c>
      <c r="AI81">
        <f t="shared" si="24"/>
        <v>0</v>
      </c>
      <c r="AJ81">
        <f t="shared" si="31"/>
        <v>0</v>
      </c>
      <c r="AK81">
        <f t="shared" si="25"/>
        <v>0</v>
      </c>
      <c r="AL81">
        <f t="shared" si="26"/>
        <v>0</v>
      </c>
      <c r="AN81">
        <f t="shared" si="27"/>
        <v>0</v>
      </c>
      <c r="AO81">
        <f t="shared" si="28"/>
        <v>0</v>
      </c>
      <c r="AP81">
        <f t="shared" si="41"/>
        <v>0</v>
      </c>
      <c r="AQ81" s="74" t="str" cm="1">
        <f t="array" ref="AQ81">IFERROR(_xlfn.XLOOKUP($AB81,Blad1!$B$9:$B$43,Blad1!$C$9:$C$43+E81),"")</f>
        <v/>
      </c>
      <c r="AR81" s="74" t="str" cm="1">
        <f t="array" ref="AR81">IFERROR(_xlfn.XLOOKUP($AB81,Blad1!$J$9:$J$43,Blad1!$K$9:$K$43+E81),"")</f>
        <v/>
      </c>
      <c r="AS81" s="74" t="str" cm="1">
        <f t="array" ref="AS81">IFERROR(_xlfn.XLOOKUP($AB81,Blad1!$R$9:$R$43,Blad1!$S$9:$S$43+E81),"")</f>
        <v/>
      </c>
      <c r="AT81" s="74" t="str" cm="1">
        <f t="array" ref="AT81">IFERROR(_xlfn.XLOOKUP($AB81,Blad1!$AD$9:$AD$43,Blad1!$AE$9:$AE$43+E81),"")</f>
        <v/>
      </c>
      <c r="AU81" s="74" t="str" cm="1">
        <f t="array" ref="AU81">IFERROR(_xlfn.XLOOKUP($AB81,Blad1!$F$9:$F$43,Blad1!$G$9:$G$43+E81),"")</f>
        <v/>
      </c>
      <c r="AV81" s="74" t="str" cm="1">
        <f t="array" ref="AV81">IFERROR(_xlfn.XLOOKUP($AB81,Blad1!$N$9:$N$43,Blad1!$O$9:$O$43+E81),"")</f>
        <v/>
      </c>
      <c r="AW81" s="74"/>
      <c r="AX81" s="74" t="str" cm="1">
        <f t="array" ref="AX81">IFERROR(_xlfn.XLOOKUP($AB81,Blad1!$V$9:$V$43,Blad1!$W$9:$W$43+E81),"")</f>
        <v/>
      </c>
      <c r="AY81" s="74" t="str">
        <f>IF(B81="","",(_xlfn.XLOOKUP($AB81,Kontotabell!$X$12:$X$121,'3. Raindance'!$C$12:$C$121,"")))</f>
        <v/>
      </c>
      <c r="AZ81" s="74" t="str">
        <f>IF(B81="","",(_xlfn.XLOOKUP($AC81,Kontotabell!$X$12:$X$121,'3. Raindance'!$C$12:$C$121,"")))</f>
        <v/>
      </c>
    </row>
    <row r="82" spans="1:52" x14ac:dyDescent="0.25">
      <c r="A82" t="str">
        <v/>
      </c>
      <c r="B82" t="str">
        <v/>
      </c>
      <c r="C82" t="str">
        <v/>
      </c>
      <c r="D82" s="88">
        <v>0</v>
      </c>
      <c r="E82" s="88">
        <v>0</v>
      </c>
      <c r="F82" s="248">
        <f t="shared" si="42"/>
        <v>0</v>
      </c>
      <c r="G82" s="248">
        <f t="shared" si="43"/>
        <v>0</v>
      </c>
      <c r="H82" s="248">
        <f t="shared" si="44"/>
        <v>0</v>
      </c>
      <c r="I82" s="248">
        <f t="shared" si="44"/>
        <v>0</v>
      </c>
      <c r="J82" s="248">
        <f t="shared" si="45"/>
        <v>0</v>
      </c>
      <c r="K82" s="248"/>
      <c r="L82" s="248">
        <f t="shared" si="46"/>
        <v>0</v>
      </c>
      <c r="M82" s="248">
        <f t="shared" si="40"/>
        <v>0</v>
      </c>
      <c r="N82" s="248">
        <f t="shared" si="47"/>
        <v>0</v>
      </c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t="str">
        <f t="shared" si="37"/>
        <v/>
      </c>
      <c r="AC82" t="str">
        <f t="shared" si="38"/>
        <v/>
      </c>
      <c r="AG82">
        <f t="shared" ref="AG82:AG121" si="48">IF(F82&lt;&gt;"",E82+F82,"")</f>
        <v>0</v>
      </c>
      <c r="AH82">
        <f t="shared" ref="AH82:AH121" si="49">IF(H82&lt;&gt;"",$D82+H82,"")</f>
        <v>0</v>
      </c>
      <c r="AI82">
        <f t="shared" ref="AI82:AI121" si="50">IF(I82&lt;&gt;"",$D82+I82,"")</f>
        <v>0</v>
      </c>
      <c r="AJ82">
        <f t="shared" ref="AJ82:AJ121" si="51">IF(N82&lt;&gt;"",$D82+N82,"")</f>
        <v>0</v>
      </c>
      <c r="AK82">
        <f t="shared" ref="AK82:AK121" si="52">IF(G82&lt;&gt;"",$D82+G82,"")</f>
        <v>0</v>
      </c>
      <c r="AL82">
        <f t="shared" ref="AL82:AL121" si="53">IF(J82&lt;&gt;"",$D82+J82,"")</f>
        <v>0</v>
      </c>
      <c r="AN82">
        <f t="shared" ref="AN82:AN121" si="54">IF(L82&lt;&gt;"",$D82+L82,"")</f>
        <v>0</v>
      </c>
      <c r="AO82">
        <f t="shared" ref="AO82:AO121" si="55">IF(M82&lt;&gt;"",$D82+M82,"")</f>
        <v>0</v>
      </c>
      <c r="AP82">
        <f t="shared" si="41"/>
        <v>0</v>
      </c>
      <c r="AQ82" s="74" t="str" cm="1">
        <f t="array" ref="AQ82">IFERROR(_xlfn.XLOOKUP($AB82,Blad1!$B$9:$B$43,Blad1!$C$9:$C$43+E82),"")</f>
        <v/>
      </c>
      <c r="AR82" s="74" t="str" cm="1">
        <f t="array" ref="AR82">IFERROR(_xlfn.XLOOKUP($AB82,Blad1!$J$9:$J$43,Blad1!$K$9:$K$43+E82),"")</f>
        <v/>
      </c>
      <c r="AS82" s="74" t="str" cm="1">
        <f t="array" ref="AS82">IFERROR(_xlfn.XLOOKUP($AB82,Blad1!$R$9:$R$43,Blad1!$S$9:$S$43+E82),"")</f>
        <v/>
      </c>
      <c r="AT82" s="74" t="str" cm="1">
        <f t="array" ref="AT82">IFERROR(_xlfn.XLOOKUP($AB82,Blad1!$AD$9:$AD$43,Blad1!$AE$9:$AE$43+E82),"")</f>
        <v/>
      </c>
      <c r="AU82" s="74" t="str" cm="1">
        <f t="array" ref="AU82">IFERROR(_xlfn.XLOOKUP($AB82,Blad1!$F$9:$F$43,Blad1!$G$9:$G$43+E82),"")</f>
        <v/>
      </c>
      <c r="AV82" s="74" t="str" cm="1">
        <f t="array" ref="AV82">IFERROR(_xlfn.XLOOKUP($AB82,Blad1!$N$9:$N$43,Blad1!$O$9:$O$43+E82),"")</f>
        <v/>
      </c>
      <c r="AW82" s="74"/>
      <c r="AX82" s="74" t="str" cm="1">
        <f t="array" ref="AX82">IFERROR(_xlfn.XLOOKUP($AB82,Blad1!$V$9:$V$43,Blad1!$W$9:$W$43+E82),"")</f>
        <v/>
      </c>
      <c r="AY82" s="74" t="str">
        <f>IF(B82="","",(_xlfn.XLOOKUP($AB82,Kontotabell!$X$12:$X$121,'3. Raindance'!$C$12:$C$121,"")))</f>
        <v/>
      </c>
      <c r="AZ82" s="74" t="str">
        <f>IF(B82="","",(_xlfn.XLOOKUP($AC82,Kontotabell!$X$12:$X$121,'3. Raindance'!$C$12:$C$121,"")))</f>
        <v/>
      </c>
    </row>
    <row r="83" spans="1:52" x14ac:dyDescent="0.25">
      <c r="A83" t="str">
        <v/>
      </c>
      <c r="B83" t="str">
        <v/>
      </c>
      <c r="C83" t="str">
        <v/>
      </c>
      <c r="D83" s="88">
        <v>0</v>
      </c>
      <c r="E83" s="88">
        <v>0</v>
      </c>
      <c r="F83" s="248">
        <f t="shared" si="42"/>
        <v>0</v>
      </c>
      <c r="G83" s="248">
        <f t="shared" si="43"/>
        <v>0</v>
      </c>
      <c r="H83" s="248">
        <f t="shared" si="44"/>
        <v>0</v>
      </c>
      <c r="I83" s="248">
        <f t="shared" si="44"/>
        <v>0</v>
      </c>
      <c r="J83" s="248">
        <f t="shared" si="45"/>
        <v>0</v>
      </c>
      <c r="K83" s="248"/>
      <c r="L83" s="248">
        <f t="shared" si="46"/>
        <v>0</v>
      </c>
      <c r="M83" s="248">
        <f t="shared" si="40"/>
        <v>0</v>
      </c>
      <c r="N83" s="248">
        <f t="shared" si="47"/>
        <v>0</v>
      </c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t="str">
        <f t="shared" si="37"/>
        <v/>
      </c>
      <c r="AC83" t="str">
        <f t="shared" si="38"/>
        <v/>
      </c>
      <c r="AG83">
        <f t="shared" si="48"/>
        <v>0</v>
      </c>
      <c r="AH83">
        <f t="shared" si="49"/>
        <v>0</v>
      </c>
      <c r="AI83">
        <f t="shared" si="50"/>
        <v>0</v>
      </c>
      <c r="AJ83">
        <f t="shared" si="51"/>
        <v>0</v>
      </c>
      <c r="AK83">
        <f t="shared" si="52"/>
        <v>0</v>
      </c>
      <c r="AL83">
        <f t="shared" si="53"/>
        <v>0</v>
      </c>
      <c r="AN83">
        <f t="shared" si="54"/>
        <v>0</v>
      </c>
      <c r="AO83">
        <f t="shared" si="55"/>
        <v>0</v>
      </c>
      <c r="AP83">
        <f t="shared" si="41"/>
        <v>0</v>
      </c>
      <c r="AQ83" s="74" t="str" cm="1">
        <f t="array" ref="AQ83">IFERROR(_xlfn.XLOOKUP($AB83,Blad1!$B$9:$B$43,Blad1!$C$9:$C$43+E83),"")</f>
        <v/>
      </c>
      <c r="AR83" s="74" t="str" cm="1">
        <f t="array" ref="AR83">IFERROR(_xlfn.XLOOKUP($AB83,Blad1!$J$9:$J$43,Blad1!$K$9:$K$43+E83),"")</f>
        <v/>
      </c>
      <c r="AS83" s="74" t="str" cm="1">
        <f t="array" ref="AS83">IFERROR(_xlfn.XLOOKUP($AB83,Blad1!$R$9:$R$43,Blad1!$S$9:$S$43+E83),"")</f>
        <v/>
      </c>
      <c r="AT83" s="74" t="str" cm="1">
        <f t="array" ref="AT83">IFERROR(_xlfn.XLOOKUP($AB83,Blad1!$AD$9:$AD$43,Blad1!$AE$9:$AE$43+E83),"")</f>
        <v/>
      </c>
      <c r="AU83" s="74" t="str" cm="1">
        <f t="array" ref="AU83">IFERROR(_xlfn.XLOOKUP($AB83,Blad1!$F$9:$F$43,Blad1!$G$9:$G$43+E83),"")</f>
        <v/>
      </c>
      <c r="AV83" s="74" t="str" cm="1">
        <f t="array" ref="AV83">IFERROR(_xlfn.XLOOKUP($AB83,Blad1!$N$9:$N$43,Blad1!$O$9:$O$43+E83),"")</f>
        <v/>
      </c>
      <c r="AW83" s="74"/>
      <c r="AX83" s="74" t="str" cm="1">
        <f t="array" ref="AX83">IFERROR(_xlfn.XLOOKUP($AB83,Blad1!$V$9:$V$43,Blad1!$W$9:$W$43+E83),"")</f>
        <v/>
      </c>
      <c r="AY83" s="74" t="str">
        <f>IF(B83="","",(_xlfn.XLOOKUP($AB83,Kontotabell!$X$12:$X$121,'3. Raindance'!$C$12:$C$121,"")))</f>
        <v/>
      </c>
      <c r="AZ83" s="74" t="str">
        <f>IF(B83="","",(_xlfn.XLOOKUP($AC83,Kontotabell!$X$12:$X$121,'3. Raindance'!$C$12:$C$121,"")))</f>
        <v/>
      </c>
    </row>
    <row r="84" spans="1:52" x14ac:dyDescent="0.25">
      <c r="A84" t="str">
        <v/>
      </c>
      <c r="B84" t="str">
        <v/>
      </c>
      <c r="C84" t="str">
        <v/>
      </c>
      <c r="D84" s="88">
        <v>0</v>
      </c>
      <c r="E84" s="88">
        <v>0</v>
      </c>
      <c r="F84" s="248">
        <f t="shared" si="42"/>
        <v>0</v>
      </c>
      <c r="G84" s="248">
        <f t="shared" si="43"/>
        <v>0</v>
      </c>
      <c r="H84" s="248">
        <f t="shared" si="44"/>
        <v>0</v>
      </c>
      <c r="I84" s="248">
        <f t="shared" si="44"/>
        <v>0</v>
      </c>
      <c r="J84" s="248">
        <f t="shared" si="45"/>
        <v>0</v>
      </c>
      <c r="K84" s="248"/>
      <c r="L84" s="248">
        <f t="shared" si="46"/>
        <v>0</v>
      </c>
      <c r="M84" s="248">
        <f t="shared" si="40"/>
        <v>0</v>
      </c>
      <c r="N84" s="248">
        <f t="shared" si="47"/>
        <v>0</v>
      </c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t="str">
        <f t="shared" si="37"/>
        <v/>
      </c>
      <c r="AC84" t="str">
        <f t="shared" si="38"/>
        <v/>
      </c>
      <c r="AG84">
        <f t="shared" si="48"/>
        <v>0</v>
      </c>
      <c r="AH84">
        <f t="shared" si="49"/>
        <v>0</v>
      </c>
      <c r="AI84">
        <f t="shared" si="50"/>
        <v>0</v>
      </c>
      <c r="AJ84">
        <f t="shared" si="51"/>
        <v>0</v>
      </c>
      <c r="AK84">
        <f t="shared" si="52"/>
        <v>0</v>
      </c>
      <c r="AL84">
        <f t="shared" si="53"/>
        <v>0</v>
      </c>
      <c r="AN84">
        <f t="shared" si="54"/>
        <v>0</v>
      </c>
      <c r="AO84">
        <f t="shared" si="55"/>
        <v>0</v>
      </c>
      <c r="AP84">
        <f t="shared" si="41"/>
        <v>0</v>
      </c>
      <c r="AQ84" s="74" t="str" cm="1">
        <f t="array" ref="AQ84">IFERROR(_xlfn.XLOOKUP($AB84,Blad1!$B$9:$B$43,Blad1!$C$9:$C$43+E84),"")</f>
        <v/>
      </c>
      <c r="AR84" s="74" t="str" cm="1">
        <f t="array" ref="AR84">IFERROR(_xlfn.XLOOKUP($AB84,Blad1!$J$9:$J$43,Blad1!$K$9:$K$43+E84),"")</f>
        <v/>
      </c>
      <c r="AS84" s="74" t="str" cm="1">
        <f t="array" ref="AS84">IFERROR(_xlfn.XLOOKUP($AB84,Blad1!$R$9:$R$43,Blad1!$S$9:$S$43+E84),"")</f>
        <v/>
      </c>
      <c r="AT84" s="74" t="str" cm="1">
        <f t="array" ref="AT84">IFERROR(_xlfn.XLOOKUP($AB84,Blad1!$AD$9:$AD$43,Blad1!$AE$9:$AE$43+E84),"")</f>
        <v/>
      </c>
      <c r="AU84" s="74" t="str" cm="1">
        <f t="array" ref="AU84">IFERROR(_xlfn.XLOOKUP($AB84,Blad1!$F$9:$F$43,Blad1!$G$9:$G$43+E84),"")</f>
        <v/>
      </c>
      <c r="AV84" s="74" t="str" cm="1">
        <f t="array" ref="AV84">IFERROR(_xlfn.XLOOKUP($AB84,Blad1!$N$9:$N$43,Blad1!$O$9:$O$43+E84),"")</f>
        <v/>
      </c>
      <c r="AW84" s="74"/>
      <c r="AX84" s="74" t="str" cm="1">
        <f t="array" ref="AX84">IFERROR(_xlfn.XLOOKUP($AB84,Blad1!$V$9:$V$43,Blad1!$W$9:$W$43+E84),"")</f>
        <v/>
      </c>
      <c r="AY84" s="74" t="str">
        <f>IF(B84="","",(_xlfn.XLOOKUP($AB84,Kontotabell!$X$12:$X$121,'3. Raindance'!$C$12:$C$121,"")))</f>
        <v/>
      </c>
      <c r="AZ84" s="74" t="str">
        <f>IF(B84="","",(_xlfn.XLOOKUP($AC84,Kontotabell!$X$12:$X$121,'3. Raindance'!$C$12:$C$121,"")))</f>
        <v/>
      </c>
    </row>
    <row r="85" spans="1:52" x14ac:dyDescent="0.25">
      <c r="A85" t="str">
        <v/>
      </c>
      <c r="B85" t="str">
        <v/>
      </c>
      <c r="C85" t="str">
        <v/>
      </c>
      <c r="D85" s="88">
        <v>0</v>
      </c>
      <c r="E85" s="88">
        <v>0</v>
      </c>
      <c r="F85" s="248">
        <f t="shared" si="42"/>
        <v>0</v>
      </c>
      <c r="G85" s="248">
        <f t="shared" si="43"/>
        <v>0</v>
      </c>
      <c r="H85" s="248">
        <f t="shared" si="44"/>
        <v>0</v>
      </c>
      <c r="I85" s="248">
        <f t="shared" si="44"/>
        <v>0</v>
      </c>
      <c r="J85" s="248">
        <f t="shared" si="45"/>
        <v>0</v>
      </c>
      <c r="K85" s="248"/>
      <c r="L85" s="248">
        <f t="shared" si="46"/>
        <v>0</v>
      </c>
      <c r="M85" s="248">
        <f t="shared" si="40"/>
        <v>0</v>
      </c>
      <c r="N85" s="248">
        <f t="shared" si="47"/>
        <v>0</v>
      </c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t="str">
        <f t="shared" si="37"/>
        <v/>
      </c>
      <c r="AC85" t="str">
        <f t="shared" si="38"/>
        <v/>
      </c>
      <c r="AG85">
        <f t="shared" si="48"/>
        <v>0</v>
      </c>
      <c r="AH85">
        <f t="shared" si="49"/>
        <v>0</v>
      </c>
      <c r="AI85">
        <f t="shared" si="50"/>
        <v>0</v>
      </c>
      <c r="AJ85">
        <f t="shared" si="51"/>
        <v>0</v>
      </c>
      <c r="AK85">
        <f t="shared" si="52"/>
        <v>0</v>
      </c>
      <c r="AL85">
        <f t="shared" si="53"/>
        <v>0</v>
      </c>
      <c r="AN85">
        <f t="shared" si="54"/>
        <v>0</v>
      </c>
      <c r="AO85">
        <f t="shared" si="55"/>
        <v>0</v>
      </c>
      <c r="AP85">
        <f t="shared" si="41"/>
        <v>0</v>
      </c>
      <c r="AQ85" s="74" t="str" cm="1">
        <f t="array" ref="AQ85">IFERROR(_xlfn.XLOOKUP($AB85,Blad1!$B$9:$B$43,Blad1!$C$9:$C$43+E85),"")</f>
        <v/>
      </c>
      <c r="AR85" s="74" t="str" cm="1">
        <f t="array" ref="AR85">IFERROR(_xlfn.XLOOKUP($AB85,Blad1!$J$9:$J$43,Blad1!$K$9:$K$43+E85),"")</f>
        <v/>
      </c>
      <c r="AS85" s="74" t="str" cm="1">
        <f t="array" ref="AS85">IFERROR(_xlfn.XLOOKUP($AB85,Blad1!$R$9:$R$43,Blad1!$S$9:$S$43+E85),"")</f>
        <v/>
      </c>
      <c r="AT85" s="74" t="str" cm="1">
        <f t="array" ref="AT85">IFERROR(_xlfn.XLOOKUP($AB85,Blad1!$AD$9:$AD$43,Blad1!$AE$9:$AE$43+E85),"")</f>
        <v/>
      </c>
      <c r="AU85" s="74" t="str" cm="1">
        <f t="array" ref="AU85">IFERROR(_xlfn.XLOOKUP($AB85,Blad1!$F$9:$F$43,Blad1!$G$9:$G$43+E85),"")</f>
        <v/>
      </c>
      <c r="AV85" s="74" t="str" cm="1">
        <f t="array" ref="AV85">IFERROR(_xlfn.XLOOKUP($AB85,Blad1!$N$9:$N$43,Blad1!$O$9:$O$43+E85),"")</f>
        <v/>
      </c>
      <c r="AW85" s="74"/>
      <c r="AX85" s="74" t="str" cm="1">
        <f t="array" ref="AX85">IFERROR(_xlfn.XLOOKUP($AB85,Blad1!$V$9:$V$43,Blad1!$W$9:$W$43+E85),"")</f>
        <v/>
      </c>
      <c r="AY85" s="74" t="str">
        <f>IF(B85="","",(_xlfn.XLOOKUP($AB85,Kontotabell!$X$12:$X$121,'3. Raindance'!$C$12:$C$121,"")))</f>
        <v/>
      </c>
      <c r="AZ85" s="74" t="str">
        <f>IF(B85="","",(_xlfn.XLOOKUP($AC85,Kontotabell!$X$12:$X$121,'3. Raindance'!$C$12:$C$121,"")))</f>
        <v/>
      </c>
    </row>
    <row r="86" spans="1:52" x14ac:dyDescent="0.25">
      <c r="A86" t="str">
        <v/>
      </c>
      <c r="B86" t="str">
        <v/>
      </c>
      <c r="C86" t="str">
        <v/>
      </c>
      <c r="D86" s="88">
        <v>0</v>
      </c>
      <c r="E86" s="88">
        <v>0</v>
      </c>
      <c r="F86" s="248">
        <f t="shared" si="42"/>
        <v>0</v>
      </c>
      <c r="G86" s="248">
        <f t="shared" si="43"/>
        <v>0</v>
      </c>
      <c r="H86" s="248">
        <f t="shared" si="44"/>
        <v>0</v>
      </c>
      <c r="I86" s="248">
        <f t="shared" si="44"/>
        <v>0</v>
      </c>
      <c r="J86" s="248">
        <f t="shared" si="45"/>
        <v>0</v>
      </c>
      <c r="K86" s="248"/>
      <c r="L86" s="248">
        <f t="shared" si="46"/>
        <v>0</v>
      </c>
      <c r="M86" s="248">
        <f t="shared" si="40"/>
        <v>0</v>
      </c>
      <c r="N86" s="248">
        <f t="shared" si="47"/>
        <v>0</v>
      </c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t="str">
        <f t="shared" si="37"/>
        <v/>
      </c>
      <c r="AC86" t="str">
        <f t="shared" si="38"/>
        <v/>
      </c>
      <c r="AG86">
        <f t="shared" si="48"/>
        <v>0</v>
      </c>
      <c r="AH86">
        <f t="shared" si="49"/>
        <v>0</v>
      </c>
      <c r="AI86">
        <f t="shared" si="50"/>
        <v>0</v>
      </c>
      <c r="AJ86">
        <f t="shared" si="51"/>
        <v>0</v>
      </c>
      <c r="AK86">
        <f t="shared" si="52"/>
        <v>0</v>
      </c>
      <c r="AL86">
        <f t="shared" si="53"/>
        <v>0</v>
      </c>
      <c r="AN86">
        <f t="shared" si="54"/>
        <v>0</v>
      </c>
      <c r="AO86">
        <f t="shared" si="55"/>
        <v>0</v>
      </c>
      <c r="AP86">
        <f t="shared" si="41"/>
        <v>0</v>
      </c>
      <c r="AQ86" s="74" t="str" cm="1">
        <f t="array" ref="AQ86">IFERROR(_xlfn.XLOOKUP($AB86,Blad1!$B$9:$B$43,Blad1!$C$9:$C$43+E86),"")</f>
        <v/>
      </c>
      <c r="AR86" s="74" t="str" cm="1">
        <f t="array" ref="AR86">IFERROR(_xlfn.XLOOKUP($AB86,Blad1!$J$9:$J$43,Blad1!$K$9:$K$43+E86),"")</f>
        <v/>
      </c>
      <c r="AS86" s="74" t="str" cm="1">
        <f t="array" ref="AS86">IFERROR(_xlfn.XLOOKUP($AB86,Blad1!$R$9:$R$43,Blad1!$S$9:$S$43+E86),"")</f>
        <v/>
      </c>
      <c r="AT86" s="74" t="str" cm="1">
        <f t="array" ref="AT86">IFERROR(_xlfn.XLOOKUP($AB86,Blad1!$AD$9:$AD$43,Blad1!$AE$9:$AE$43+E86),"")</f>
        <v/>
      </c>
      <c r="AU86" s="74" t="str" cm="1">
        <f t="array" ref="AU86">IFERROR(_xlfn.XLOOKUP($AB86,Blad1!$F$9:$F$43,Blad1!$G$9:$G$43+E86),"")</f>
        <v/>
      </c>
      <c r="AV86" s="74" t="str" cm="1">
        <f t="array" ref="AV86">IFERROR(_xlfn.XLOOKUP($AB86,Blad1!$N$9:$N$43,Blad1!$O$9:$O$43+E86),"")</f>
        <v/>
      </c>
      <c r="AW86" s="74"/>
      <c r="AX86" s="74" t="str" cm="1">
        <f t="array" ref="AX86">IFERROR(_xlfn.XLOOKUP($AB86,Blad1!$V$9:$V$43,Blad1!$W$9:$W$43+E86),"")</f>
        <v/>
      </c>
      <c r="AY86" s="74" t="str">
        <f>IF(B86="","",(_xlfn.XLOOKUP($AB86,Kontotabell!$X$12:$X$121,'3. Raindance'!$C$12:$C$121,"")))</f>
        <v/>
      </c>
      <c r="AZ86" s="74" t="str">
        <f>IF(B86="","",(_xlfn.XLOOKUP($AC86,Kontotabell!$X$12:$X$121,'3. Raindance'!$C$12:$C$121,"")))</f>
        <v/>
      </c>
    </row>
    <row r="87" spans="1:52" x14ac:dyDescent="0.25">
      <c r="A87" t="str">
        <v/>
      </c>
      <c r="B87" t="str">
        <v/>
      </c>
      <c r="C87" t="str">
        <v/>
      </c>
      <c r="D87" s="88">
        <v>0</v>
      </c>
      <c r="E87" s="88">
        <v>0</v>
      </c>
      <c r="F87" s="248">
        <f t="shared" si="42"/>
        <v>0</v>
      </c>
      <c r="G87" s="248">
        <f t="shared" si="43"/>
        <v>0</v>
      </c>
      <c r="H87" s="248">
        <f t="shared" si="44"/>
        <v>0</v>
      </c>
      <c r="I87" s="248">
        <f t="shared" si="44"/>
        <v>0</v>
      </c>
      <c r="J87" s="248">
        <f t="shared" si="45"/>
        <v>0</v>
      </c>
      <c r="K87" s="248"/>
      <c r="L87" s="248">
        <f t="shared" si="46"/>
        <v>0</v>
      </c>
      <c r="M87" s="248">
        <f t="shared" si="40"/>
        <v>0</v>
      </c>
      <c r="N87" s="248">
        <f t="shared" si="47"/>
        <v>0</v>
      </c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t="str">
        <f t="shared" si="37"/>
        <v/>
      </c>
      <c r="AC87" t="str">
        <f t="shared" si="38"/>
        <v/>
      </c>
      <c r="AG87">
        <f t="shared" si="48"/>
        <v>0</v>
      </c>
      <c r="AH87">
        <f t="shared" si="49"/>
        <v>0</v>
      </c>
      <c r="AI87">
        <f t="shared" si="50"/>
        <v>0</v>
      </c>
      <c r="AJ87">
        <f t="shared" si="51"/>
        <v>0</v>
      </c>
      <c r="AK87">
        <f t="shared" si="52"/>
        <v>0</v>
      </c>
      <c r="AL87">
        <f t="shared" si="53"/>
        <v>0</v>
      </c>
      <c r="AN87">
        <f t="shared" si="54"/>
        <v>0</v>
      </c>
      <c r="AO87">
        <f t="shared" si="55"/>
        <v>0</v>
      </c>
      <c r="AP87">
        <f t="shared" si="41"/>
        <v>0</v>
      </c>
      <c r="AQ87" s="74" t="str" cm="1">
        <f t="array" ref="AQ87">IFERROR(_xlfn.XLOOKUP($AB87,Blad1!$B$9:$B$43,Blad1!$C$9:$C$43+E87),"")</f>
        <v/>
      </c>
      <c r="AR87" s="74" t="str" cm="1">
        <f t="array" ref="AR87">IFERROR(_xlfn.XLOOKUP($AB87,Blad1!$J$9:$J$43,Blad1!$K$9:$K$43+E87),"")</f>
        <v/>
      </c>
      <c r="AS87" s="74" t="str" cm="1">
        <f t="array" ref="AS87">IFERROR(_xlfn.XLOOKUP($AB87,Blad1!$R$9:$R$43,Blad1!$S$9:$S$43+E87),"")</f>
        <v/>
      </c>
      <c r="AT87" s="74" t="str" cm="1">
        <f t="array" ref="AT87">IFERROR(_xlfn.XLOOKUP($AB87,Blad1!$AD$9:$AD$43,Blad1!$AE$9:$AE$43+E87),"")</f>
        <v/>
      </c>
      <c r="AU87" s="74" t="str" cm="1">
        <f t="array" ref="AU87">IFERROR(_xlfn.XLOOKUP($AB87,Blad1!$F$9:$F$43,Blad1!$G$9:$G$43+E87),"")</f>
        <v/>
      </c>
      <c r="AV87" s="74" t="str" cm="1">
        <f t="array" ref="AV87">IFERROR(_xlfn.XLOOKUP($AB87,Blad1!$N$9:$N$43,Blad1!$O$9:$O$43+E87),"")</f>
        <v/>
      </c>
      <c r="AW87" s="74"/>
      <c r="AX87" s="74" t="str" cm="1">
        <f t="array" ref="AX87">IFERROR(_xlfn.XLOOKUP($AB87,Blad1!$V$9:$V$43,Blad1!$W$9:$W$43+E87),"")</f>
        <v/>
      </c>
      <c r="AY87" s="74" t="str">
        <f>IF(B87="","",(_xlfn.XLOOKUP($AB87,Kontotabell!$X$12:$X$121,'3. Raindance'!$C$12:$C$121,"")))</f>
        <v/>
      </c>
      <c r="AZ87" s="74" t="str">
        <f>IF(B87="","",(_xlfn.XLOOKUP($AC87,Kontotabell!$X$12:$X$121,'3. Raindance'!$C$12:$C$121,"")))</f>
        <v/>
      </c>
    </row>
    <row r="88" spans="1:52" x14ac:dyDescent="0.25">
      <c r="A88" t="str">
        <v/>
      </c>
      <c r="B88" t="str">
        <v/>
      </c>
      <c r="C88" t="str">
        <v/>
      </c>
      <c r="D88" s="88">
        <v>0</v>
      </c>
      <c r="E88" s="88">
        <v>0</v>
      </c>
      <c r="F88" s="248">
        <f t="shared" si="42"/>
        <v>0</v>
      </c>
      <c r="G88" s="248">
        <f t="shared" si="43"/>
        <v>0</v>
      </c>
      <c r="H88" s="248">
        <f t="shared" si="44"/>
        <v>0</v>
      </c>
      <c r="I88" s="248">
        <f t="shared" si="44"/>
        <v>0</v>
      </c>
      <c r="J88" s="248">
        <f t="shared" si="45"/>
        <v>0</v>
      </c>
      <c r="K88" s="248"/>
      <c r="L88" s="248">
        <f t="shared" si="46"/>
        <v>0</v>
      </c>
      <c r="M88" s="248">
        <f t="shared" si="40"/>
        <v>0</v>
      </c>
      <c r="N88" s="248">
        <f t="shared" si="47"/>
        <v>0</v>
      </c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t="str">
        <f t="shared" si="37"/>
        <v/>
      </c>
      <c r="AC88" t="str">
        <f t="shared" si="38"/>
        <v/>
      </c>
      <c r="AG88">
        <f t="shared" si="48"/>
        <v>0</v>
      </c>
      <c r="AH88">
        <f t="shared" si="49"/>
        <v>0</v>
      </c>
      <c r="AI88">
        <f t="shared" si="50"/>
        <v>0</v>
      </c>
      <c r="AJ88">
        <f t="shared" si="51"/>
        <v>0</v>
      </c>
      <c r="AK88">
        <f t="shared" si="52"/>
        <v>0</v>
      </c>
      <c r="AL88">
        <f t="shared" si="53"/>
        <v>0</v>
      </c>
      <c r="AN88">
        <f t="shared" si="54"/>
        <v>0</v>
      </c>
      <c r="AO88">
        <f t="shared" si="55"/>
        <v>0</v>
      </c>
      <c r="AP88">
        <f t="shared" si="41"/>
        <v>0</v>
      </c>
      <c r="AQ88" s="74" t="str" cm="1">
        <f t="array" ref="AQ88">IFERROR(_xlfn.XLOOKUP($AB88,Blad1!$B$9:$B$43,Blad1!$C$9:$C$43+E88),"")</f>
        <v/>
      </c>
      <c r="AR88" s="74" t="str" cm="1">
        <f t="array" ref="AR88">IFERROR(_xlfn.XLOOKUP($AB88,Blad1!$J$9:$J$43,Blad1!$K$9:$K$43+E88),"")</f>
        <v/>
      </c>
      <c r="AS88" s="74" t="str" cm="1">
        <f t="array" ref="AS88">IFERROR(_xlfn.XLOOKUP($AB88,Blad1!$R$9:$R$43,Blad1!$S$9:$S$43+E88),"")</f>
        <v/>
      </c>
      <c r="AT88" s="74" t="str" cm="1">
        <f t="array" ref="AT88">IFERROR(_xlfn.XLOOKUP($AB88,Blad1!$AD$9:$AD$43,Blad1!$AE$9:$AE$43+E88),"")</f>
        <v/>
      </c>
      <c r="AU88" s="74" t="str" cm="1">
        <f t="array" ref="AU88">IFERROR(_xlfn.XLOOKUP($AB88,Blad1!$F$9:$F$43,Blad1!$G$9:$G$43+E88),"")</f>
        <v/>
      </c>
      <c r="AV88" s="74" t="str" cm="1">
        <f t="array" ref="AV88">IFERROR(_xlfn.XLOOKUP($AB88,Blad1!$N$9:$N$43,Blad1!$O$9:$O$43+E88),"")</f>
        <v/>
      </c>
      <c r="AW88" s="74"/>
      <c r="AX88" s="74" t="str" cm="1">
        <f t="array" ref="AX88">IFERROR(_xlfn.XLOOKUP($AB88,Blad1!$V$9:$V$43,Blad1!$W$9:$W$43+E88),"")</f>
        <v/>
      </c>
      <c r="AY88" s="74" t="str">
        <f>IF(B88="","",(_xlfn.XLOOKUP($AB88,Kontotabell!$X$12:$X$121,'3. Raindance'!$C$12:$C$121,"")))</f>
        <v/>
      </c>
      <c r="AZ88" s="74" t="str">
        <f>IF(B88="","",(_xlfn.XLOOKUP($AC88,Kontotabell!$X$12:$X$121,'3. Raindance'!$C$12:$C$121,"")))</f>
        <v/>
      </c>
    </row>
    <row r="89" spans="1:52" x14ac:dyDescent="0.25">
      <c r="A89" t="str">
        <v/>
      </c>
      <c r="B89" t="str">
        <v/>
      </c>
      <c r="C89" t="str">
        <v/>
      </c>
      <c r="D89" s="88">
        <v>0</v>
      </c>
      <c r="E89" s="88">
        <v>0</v>
      </c>
      <c r="F89" s="248">
        <f t="shared" si="42"/>
        <v>0</v>
      </c>
      <c r="G89" s="248">
        <f t="shared" si="43"/>
        <v>0</v>
      </c>
      <c r="H89" s="248">
        <f t="shared" si="44"/>
        <v>0</v>
      </c>
      <c r="I89" s="248">
        <f t="shared" si="44"/>
        <v>0</v>
      </c>
      <c r="J89" s="248">
        <f t="shared" si="45"/>
        <v>0</v>
      </c>
      <c r="K89" s="248"/>
      <c r="L89" s="248">
        <f t="shared" si="46"/>
        <v>0</v>
      </c>
      <c r="M89" s="248">
        <f t="shared" ref="M89:M121" si="56">IFERROR(SUM(AZ89)," ")</f>
        <v>0</v>
      </c>
      <c r="N89" s="248">
        <f t="shared" si="47"/>
        <v>0</v>
      </c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t="str">
        <f t="shared" ref="AB89:AB122" si="57">LEFT(B89,4)</f>
        <v/>
      </c>
      <c r="AC89" t="str">
        <f t="shared" ref="AC89:AC122" si="58">MID(B89,6,350)</f>
        <v/>
      </c>
      <c r="AG89">
        <f t="shared" si="48"/>
        <v>0</v>
      </c>
      <c r="AH89">
        <f t="shared" si="49"/>
        <v>0</v>
      </c>
      <c r="AI89">
        <f t="shared" si="50"/>
        <v>0</v>
      </c>
      <c r="AJ89">
        <f t="shared" si="51"/>
        <v>0</v>
      </c>
      <c r="AK89">
        <f t="shared" si="52"/>
        <v>0</v>
      </c>
      <c r="AL89">
        <f t="shared" si="53"/>
        <v>0</v>
      </c>
      <c r="AN89">
        <f t="shared" si="54"/>
        <v>0</v>
      </c>
      <c r="AO89">
        <f t="shared" si="55"/>
        <v>0</v>
      </c>
      <c r="AP89">
        <f t="shared" ref="AP89:AP121" si="59">IF(M89&lt;&gt;"",$D89+M89,"")</f>
        <v>0</v>
      </c>
      <c r="AQ89" s="74" t="str" cm="1">
        <f t="array" ref="AQ89">IFERROR(_xlfn.XLOOKUP($AB89,Blad1!$B$9:$B$43,Blad1!$C$9:$C$43+E89),"")</f>
        <v/>
      </c>
      <c r="AR89" s="74" t="str" cm="1">
        <f t="array" ref="AR89">IFERROR(_xlfn.XLOOKUP($AB89,Blad1!$J$9:$J$43,Blad1!$K$9:$K$43+E89),"")</f>
        <v/>
      </c>
      <c r="AS89" s="74" t="str" cm="1">
        <f t="array" ref="AS89">IFERROR(_xlfn.XLOOKUP($AB89,Blad1!$R$9:$R$43,Blad1!$S$9:$S$43+E89),"")</f>
        <v/>
      </c>
      <c r="AT89" s="74" t="str" cm="1">
        <f t="array" ref="AT89">IFERROR(_xlfn.XLOOKUP($AB89,Blad1!$AD$9:$AD$43,Blad1!$AE$9:$AE$43+E89),"")</f>
        <v/>
      </c>
      <c r="AU89" s="74" t="str" cm="1">
        <f t="array" ref="AU89">IFERROR(_xlfn.XLOOKUP($AB89,Blad1!$F$9:$F$43,Blad1!$G$9:$G$43+E89),"")</f>
        <v/>
      </c>
      <c r="AV89" s="74" t="str" cm="1">
        <f t="array" ref="AV89">IFERROR(_xlfn.XLOOKUP($AB89,Blad1!$N$9:$N$43,Blad1!$O$9:$O$43+E89),"")</f>
        <v/>
      </c>
      <c r="AW89" s="74"/>
      <c r="AX89" s="74" t="str" cm="1">
        <f t="array" ref="AX89">IFERROR(_xlfn.XLOOKUP($AB89,Blad1!$V$9:$V$43,Blad1!$W$9:$W$43+E89),"")</f>
        <v/>
      </c>
      <c r="AY89" s="74" t="str">
        <f>IF(B89="","",(_xlfn.XLOOKUP($AB89,Kontotabell!$X$12:$X$121,'3. Raindance'!$C$12:$C$121,"")))</f>
        <v/>
      </c>
      <c r="AZ89" s="74" t="str">
        <f>IF(B89="","",(_xlfn.XLOOKUP($AC89,Kontotabell!$X$12:$X$121,'3. Raindance'!$C$12:$C$121,"")))</f>
        <v/>
      </c>
    </row>
    <row r="90" spans="1:52" x14ac:dyDescent="0.25">
      <c r="A90" t="str">
        <v/>
      </c>
      <c r="B90" t="str">
        <v/>
      </c>
      <c r="C90" t="str">
        <v/>
      </c>
      <c r="D90" s="88">
        <v>0</v>
      </c>
      <c r="E90" s="88">
        <v>0</v>
      </c>
      <c r="F90" s="248">
        <f t="shared" si="42"/>
        <v>0</v>
      </c>
      <c r="G90" s="248">
        <f t="shared" si="43"/>
        <v>0</v>
      </c>
      <c r="H90" s="248">
        <f t="shared" si="44"/>
        <v>0</v>
      </c>
      <c r="I90" s="248">
        <f t="shared" si="44"/>
        <v>0</v>
      </c>
      <c r="J90" s="248">
        <f t="shared" si="45"/>
        <v>0</v>
      </c>
      <c r="K90" s="248"/>
      <c r="L90" s="248">
        <f t="shared" si="46"/>
        <v>0</v>
      </c>
      <c r="M90" s="248">
        <f t="shared" si="56"/>
        <v>0</v>
      </c>
      <c r="N90" s="248">
        <f t="shared" si="47"/>
        <v>0</v>
      </c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t="str">
        <f t="shared" si="57"/>
        <v/>
      </c>
      <c r="AC90" t="str">
        <f t="shared" si="58"/>
        <v/>
      </c>
      <c r="AG90">
        <f t="shared" si="48"/>
        <v>0</v>
      </c>
      <c r="AH90">
        <f t="shared" si="49"/>
        <v>0</v>
      </c>
      <c r="AI90">
        <f t="shared" si="50"/>
        <v>0</v>
      </c>
      <c r="AJ90">
        <f t="shared" si="51"/>
        <v>0</v>
      </c>
      <c r="AK90">
        <f t="shared" si="52"/>
        <v>0</v>
      </c>
      <c r="AL90">
        <f t="shared" si="53"/>
        <v>0</v>
      </c>
      <c r="AN90">
        <f t="shared" si="54"/>
        <v>0</v>
      </c>
      <c r="AO90">
        <f t="shared" si="55"/>
        <v>0</v>
      </c>
      <c r="AP90">
        <f t="shared" si="59"/>
        <v>0</v>
      </c>
      <c r="AQ90" s="74" t="str" cm="1">
        <f t="array" ref="AQ90">IFERROR(_xlfn.XLOOKUP($AB90,Blad1!$B$9:$B$43,Blad1!$C$9:$C$43+E90),"")</f>
        <v/>
      </c>
      <c r="AR90" s="74" t="str" cm="1">
        <f t="array" ref="AR90">IFERROR(_xlfn.XLOOKUP($AB90,Blad1!$J$9:$J$43,Blad1!$K$9:$K$43+E90),"")</f>
        <v/>
      </c>
      <c r="AS90" s="74" t="str" cm="1">
        <f t="array" ref="AS90">IFERROR(_xlfn.XLOOKUP($AB90,Blad1!$R$9:$R$43,Blad1!$S$9:$S$43+E90),"")</f>
        <v/>
      </c>
      <c r="AT90" s="74" t="str" cm="1">
        <f t="array" ref="AT90">IFERROR(_xlfn.XLOOKUP($AB90,Blad1!$AD$9:$AD$43,Blad1!$AE$9:$AE$43+E90),"")</f>
        <v/>
      </c>
      <c r="AU90" s="74" t="str" cm="1">
        <f t="array" ref="AU90">IFERROR(_xlfn.XLOOKUP($AB90,Blad1!$F$9:$F$43,Blad1!$G$9:$G$43+E90),"")</f>
        <v/>
      </c>
      <c r="AV90" s="74" t="str" cm="1">
        <f t="array" ref="AV90">IFERROR(_xlfn.XLOOKUP($AB90,Blad1!$N$9:$N$43,Blad1!$O$9:$O$43+E90),"")</f>
        <v/>
      </c>
      <c r="AW90" s="74"/>
      <c r="AX90" s="74" t="str" cm="1">
        <f t="array" ref="AX90">IFERROR(_xlfn.XLOOKUP($AB90,Blad1!$V$9:$V$43,Blad1!$W$9:$W$43+E90),"")</f>
        <v/>
      </c>
      <c r="AY90" s="74" t="str">
        <f>IF(B90="","",(_xlfn.XLOOKUP($AB90,Kontotabell!$X$12:$X$121,'3. Raindance'!$C$12:$C$121,"")))</f>
        <v/>
      </c>
      <c r="AZ90" s="74" t="str">
        <f>IF(B90="","",(_xlfn.XLOOKUP($AC90,Kontotabell!$X$12:$X$121,'3. Raindance'!$C$12:$C$121,"")))</f>
        <v/>
      </c>
    </row>
    <row r="91" spans="1:52" x14ac:dyDescent="0.25">
      <c r="A91" t="str">
        <v/>
      </c>
      <c r="B91" t="str">
        <v/>
      </c>
      <c r="C91" t="str">
        <v/>
      </c>
      <c r="D91" s="88">
        <v>0</v>
      </c>
      <c r="E91" s="88">
        <v>0</v>
      </c>
      <c r="F91" s="248">
        <f t="shared" si="42"/>
        <v>0</v>
      </c>
      <c r="G91" s="248">
        <f t="shared" si="43"/>
        <v>0</v>
      </c>
      <c r="H91" s="248">
        <f t="shared" si="44"/>
        <v>0</v>
      </c>
      <c r="I91" s="248">
        <f t="shared" si="44"/>
        <v>0</v>
      </c>
      <c r="J91" s="248">
        <f t="shared" si="45"/>
        <v>0</v>
      </c>
      <c r="K91" s="248"/>
      <c r="L91" s="248">
        <f t="shared" si="46"/>
        <v>0</v>
      </c>
      <c r="M91" s="248">
        <f t="shared" si="56"/>
        <v>0</v>
      </c>
      <c r="N91" s="248">
        <f t="shared" si="47"/>
        <v>0</v>
      </c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t="str">
        <f t="shared" si="57"/>
        <v/>
      </c>
      <c r="AC91" t="str">
        <f t="shared" si="58"/>
        <v/>
      </c>
      <c r="AG91">
        <f t="shared" si="48"/>
        <v>0</v>
      </c>
      <c r="AH91">
        <f t="shared" si="49"/>
        <v>0</v>
      </c>
      <c r="AI91">
        <f t="shared" si="50"/>
        <v>0</v>
      </c>
      <c r="AJ91">
        <f t="shared" si="51"/>
        <v>0</v>
      </c>
      <c r="AK91">
        <f t="shared" si="52"/>
        <v>0</v>
      </c>
      <c r="AL91">
        <f t="shared" si="53"/>
        <v>0</v>
      </c>
      <c r="AN91">
        <f t="shared" si="54"/>
        <v>0</v>
      </c>
      <c r="AO91">
        <f t="shared" si="55"/>
        <v>0</v>
      </c>
      <c r="AP91">
        <f t="shared" si="59"/>
        <v>0</v>
      </c>
      <c r="AQ91" s="74" t="str" cm="1">
        <f t="array" ref="AQ91">IFERROR(_xlfn.XLOOKUP($AB91,Blad1!$B$9:$B$43,Blad1!$C$9:$C$43+E91),"")</f>
        <v/>
      </c>
      <c r="AR91" s="74" t="str" cm="1">
        <f t="array" ref="AR91">IFERROR(_xlfn.XLOOKUP($AB91,Blad1!$J$9:$J$43,Blad1!$K$9:$K$43+E91),"")</f>
        <v/>
      </c>
      <c r="AS91" s="74" t="str" cm="1">
        <f t="array" ref="AS91">IFERROR(_xlfn.XLOOKUP($AB91,Blad1!$R$9:$R$43,Blad1!$S$9:$S$43+E91),"")</f>
        <v/>
      </c>
      <c r="AT91" s="74" t="str" cm="1">
        <f t="array" ref="AT91">IFERROR(_xlfn.XLOOKUP($AB91,Blad1!$AD$9:$AD$43,Blad1!$AE$9:$AE$43+E91),"")</f>
        <v/>
      </c>
      <c r="AU91" s="74" t="str" cm="1">
        <f t="array" ref="AU91">IFERROR(_xlfn.XLOOKUP($AB91,Blad1!$F$9:$F$43,Blad1!$G$9:$G$43+E91),"")</f>
        <v/>
      </c>
      <c r="AV91" s="74" t="str" cm="1">
        <f t="array" ref="AV91">IFERROR(_xlfn.XLOOKUP($AB91,Blad1!$N$9:$N$43,Blad1!$O$9:$O$43+E91),"")</f>
        <v/>
      </c>
      <c r="AW91" s="74"/>
      <c r="AX91" s="74" t="str" cm="1">
        <f t="array" ref="AX91">IFERROR(_xlfn.XLOOKUP($AB91,Blad1!$V$9:$V$43,Blad1!$W$9:$W$43+E91),"")</f>
        <v/>
      </c>
      <c r="AY91" s="74" t="str">
        <f>IF(B91="","",(_xlfn.XLOOKUP($AB91,Kontotabell!$X$12:$X$121,'3. Raindance'!$C$12:$C$121,"")))</f>
        <v/>
      </c>
      <c r="AZ91" s="74" t="str">
        <f>IF(B91="","",(_xlfn.XLOOKUP($AC91,Kontotabell!$X$12:$X$121,'3. Raindance'!$C$12:$C$121,"")))</f>
        <v/>
      </c>
    </row>
    <row r="92" spans="1:52" x14ac:dyDescent="0.25">
      <c r="A92" t="str">
        <v/>
      </c>
      <c r="B92" t="str">
        <v/>
      </c>
      <c r="C92" t="str">
        <v/>
      </c>
      <c r="D92" s="88">
        <v>0</v>
      </c>
      <c r="E92" s="88">
        <v>0</v>
      </c>
      <c r="F92" s="248">
        <f t="shared" si="42"/>
        <v>0</v>
      </c>
      <c r="G92" s="248">
        <f t="shared" si="43"/>
        <v>0</v>
      </c>
      <c r="H92" s="248">
        <f t="shared" si="44"/>
        <v>0</v>
      </c>
      <c r="I92" s="248">
        <f t="shared" si="44"/>
        <v>0</v>
      </c>
      <c r="J92" s="248">
        <f t="shared" si="45"/>
        <v>0</v>
      </c>
      <c r="K92" s="248"/>
      <c r="L92" s="248">
        <f t="shared" si="46"/>
        <v>0</v>
      </c>
      <c r="M92" s="248">
        <f t="shared" si="56"/>
        <v>0</v>
      </c>
      <c r="N92" s="248">
        <f t="shared" si="47"/>
        <v>0</v>
      </c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t="str">
        <f t="shared" si="57"/>
        <v/>
      </c>
      <c r="AC92" t="str">
        <f t="shared" si="58"/>
        <v/>
      </c>
      <c r="AG92">
        <f t="shared" si="48"/>
        <v>0</v>
      </c>
      <c r="AH92">
        <f t="shared" si="49"/>
        <v>0</v>
      </c>
      <c r="AI92">
        <f t="shared" si="50"/>
        <v>0</v>
      </c>
      <c r="AJ92">
        <f t="shared" si="51"/>
        <v>0</v>
      </c>
      <c r="AK92">
        <f t="shared" si="52"/>
        <v>0</v>
      </c>
      <c r="AL92">
        <f t="shared" si="53"/>
        <v>0</v>
      </c>
      <c r="AN92">
        <f t="shared" si="54"/>
        <v>0</v>
      </c>
      <c r="AO92">
        <f t="shared" si="55"/>
        <v>0</v>
      </c>
      <c r="AP92">
        <f t="shared" si="59"/>
        <v>0</v>
      </c>
      <c r="AQ92" s="74" t="str" cm="1">
        <f t="array" ref="AQ92">IFERROR(_xlfn.XLOOKUP($AB92,Blad1!$B$9:$B$43,Blad1!$C$9:$C$43+E92),"")</f>
        <v/>
      </c>
      <c r="AR92" s="74" t="str" cm="1">
        <f t="array" ref="AR92">IFERROR(_xlfn.XLOOKUP($AB92,Blad1!$J$9:$J$43,Blad1!$K$9:$K$43+E92),"")</f>
        <v/>
      </c>
      <c r="AS92" s="74" t="str" cm="1">
        <f t="array" ref="AS92">IFERROR(_xlfn.XLOOKUP($AB92,Blad1!$R$9:$R$43,Blad1!$S$9:$S$43+E92),"")</f>
        <v/>
      </c>
      <c r="AT92" s="74" t="str" cm="1">
        <f t="array" ref="AT92">IFERROR(_xlfn.XLOOKUP($AB92,Blad1!$AD$9:$AD$43,Blad1!$AE$9:$AE$43+E92),"")</f>
        <v/>
      </c>
      <c r="AU92" s="74" t="str" cm="1">
        <f t="array" ref="AU92">IFERROR(_xlfn.XLOOKUP($AB92,Blad1!$F$9:$F$43,Blad1!$G$9:$G$43+E92),"")</f>
        <v/>
      </c>
      <c r="AV92" s="74" t="str" cm="1">
        <f t="array" ref="AV92">IFERROR(_xlfn.XLOOKUP($AB92,Blad1!$N$9:$N$43,Blad1!$O$9:$O$43+E92),"")</f>
        <v/>
      </c>
      <c r="AW92" s="74"/>
      <c r="AX92" s="74" t="str" cm="1">
        <f t="array" ref="AX92">IFERROR(_xlfn.XLOOKUP($AB92,Blad1!$V$9:$V$43,Blad1!$W$9:$W$43+E92),"")</f>
        <v/>
      </c>
      <c r="AY92" s="74" t="str">
        <f>IF(B92="","",(_xlfn.XLOOKUP($AB92,Kontotabell!$X$12:$X$121,'3. Raindance'!$C$12:$C$121,"")))</f>
        <v/>
      </c>
      <c r="AZ92" s="74" t="str">
        <f>IF(B92="","",(_xlfn.XLOOKUP($AC92,Kontotabell!$X$12:$X$121,'3. Raindance'!$C$12:$C$121,"")))</f>
        <v/>
      </c>
    </row>
    <row r="93" spans="1:52" x14ac:dyDescent="0.25">
      <c r="A93" t="str">
        <v/>
      </c>
      <c r="B93" t="str">
        <v/>
      </c>
      <c r="C93" t="str">
        <v/>
      </c>
      <c r="D93" s="88">
        <v>0</v>
      </c>
      <c r="E93" s="88">
        <v>0</v>
      </c>
      <c r="F93" s="248">
        <f t="shared" si="42"/>
        <v>0</v>
      </c>
      <c r="G93" s="248">
        <f t="shared" si="43"/>
        <v>0</v>
      </c>
      <c r="H93" s="248">
        <f t="shared" si="44"/>
        <v>0</v>
      </c>
      <c r="I93" s="248">
        <f t="shared" si="44"/>
        <v>0</v>
      </c>
      <c r="J93" s="248">
        <f t="shared" si="45"/>
        <v>0</v>
      </c>
      <c r="K93" s="248"/>
      <c r="L93" s="248">
        <f t="shared" si="46"/>
        <v>0</v>
      </c>
      <c r="M93" s="248">
        <f t="shared" si="56"/>
        <v>0</v>
      </c>
      <c r="N93" s="248">
        <f t="shared" si="47"/>
        <v>0</v>
      </c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t="str">
        <f t="shared" si="57"/>
        <v/>
      </c>
      <c r="AC93" t="str">
        <f t="shared" si="58"/>
        <v/>
      </c>
      <c r="AG93">
        <f t="shared" si="48"/>
        <v>0</v>
      </c>
      <c r="AH93">
        <f t="shared" si="49"/>
        <v>0</v>
      </c>
      <c r="AI93">
        <f t="shared" si="50"/>
        <v>0</v>
      </c>
      <c r="AJ93">
        <f t="shared" si="51"/>
        <v>0</v>
      </c>
      <c r="AK93">
        <f t="shared" si="52"/>
        <v>0</v>
      </c>
      <c r="AL93">
        <f t="shared" si="53"/>
        <v>0</v>
      </c>
      <c r="AN93">
        <f t="shared" si="54"/>
        <v>0</v>
      </c>
      <c r="AO93">
        <f t="shared" si="55"/>
        <v>0</v>
      </c>
      <c r="AP93">
        <f t="shared" si="59"/>
        <v>0</v>
      </c>
      <c r="AQ93" s="74" t="str" cm="1">
        <f t="array" ref="AQ93">IFERROR(_xlfn.XLOOKUP($AB93,Blad1!$B$9:$B$43,Blad1!$C$9:$C$43+E93),"")</f>
        <v/>
      </c>
      <c r="AR93" s="74" t="str" cm="1">
        <f t="array" ref="AR93">IFERROR(_xlfn.XLOOKUP($AB93,Blad1!$J$9:$J$43,Blad1!$K$9:$K$43+E93),"")</f>
        <v/>
      </c>
      <c r="AS93" s="74" t="str" cm="1">
        <f t="array" ref="AS93">IFERROR(_xlfn.XLOOKUP($AB93,Blad1!$R$9:$R$43,Blad1!$S$9:$S$43+E93),"")</f>
        <v/>
      </c>
      <c r="AT93" s="74" t="str" cm="1">
        <f t="array" ref="AT93">IFERROR(_xlfn.XLOOKUP($AB93,Blad1!$AD$9:$AD$43,Blad1!$AE$9:$AE$43+E93),"")</f>
        <v/>
      </c>
      <c r="AU93" s="74" t="str" cm="1">
        <f t="array" ref="AU93">IFERROR(_xlfn.XLOOKUP($AB93,Blad1!$F$9:$F$43,Blad1!$G$9:$G$43+E93),"")</f>
        <v/>
      </c>
      <c r="AV93" s="74" t="str" cm="1">
        <f t="array" ref="AV93">IFERROR(_xlfn.XLOOKUP($AB93,Blad1!$N$9:$N$43,Blad1!$O$9:$O$43+E93),"")</f>
        <v/>
      </c>
      <c r="AW93" s="74"/>
      <c r="AX93" s="74" t="str" cm="1">
        <f t="array" ref="AX93">IFERROR(_xlfn.XLOOKUP($AB93,Blad1!$V$9:$V$43,Blad1!$W$9:$W$43+E93),"")</f>
        <v/>
      </c>
      <c r="AY93" s="74" t="str">
        <f>IF(B93="","",(_xlfn.XLOOKUP($AB93,Kontotabell!$X$12:$X$121,'3. Raindance'!$C$12:$C$121,"")))</f>
        <v/>
      </c>
      <c r="AZ93" s="74" t="str">
        <f>IF(B93="","",(_xlfn.XLOOKUP($AC93,Kontotabell!$X$12:$X$121,'3. Raindance'!$C$12:$C$121,"")))</f>
        <v/>
      </c>
    </row>
    <row r="94" spans="1:52" x14ac:dyDescent="0.25">
      <c r="A94" t="str">
        <v/>
      </c>
      <c r="B94" t="str">
        <v/>
      </c>
      <c r="C94" t="str">
        <v/>
      </c>
      <c r="D94" s="88">
        <v>0</v>
      </c>
      <c r="E94" s="88">
        <v>0</v>
      </c>
      <c r="F94" s="248">
        <f t="shared" si="42"/>
        <v>0</v>
      </c>
      <c r="G94" s="248">
        <f t="shared" si="43"/>
        <v>0</v>
      </c>
      <c r="H94" s="248">
        <f t="shared" si="44"/>
        <v>0</v>
      </c>
      <c r="I94" s="248">
        <f t="shared" si="44"/>
        <v>0</v>
      </c>
      <c r="J94" s="248">
        <f t="shared" si="45"/>
        <v>0</v>
      </c>
      <c r="K94" s="248"/>
      <c r="L94" s="248">
        <f t="shared" si="46"/>
        <v>0</v>
      </c>
      <c r="M94" s="248">
        <f t="shared" si="56"/>
        <v>0</v>
      </c>
      <c r="N94" s="248">
        <f t="shared" si="47"/>
        <v>0</v>
      </c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t="str">
        <f t="shared" si="57"/>
        <v/>
      </c>
      <c r="AC94" t="str">
        <f t="shared" si="58"/>
        <v/>
      </c>
      <c r="AG94">
        <f t="shared" si="48"/>
        <v>0</v>
      </c>
      <c r="AH94">
        <f t="shared" si="49"/>
        <v>0</v>
      </c>
      <c r="AI94">
        <f t="shared" si="50"/>
        <v>0</v>
      </c>
      <c r="AJ94">
        <f t="shared" si="51"/>
        <v>0</v>
      </c>
      <c r="AK94">
        <f t="shared" si="52"/>
        <v>0</v>
      </c>
      <c r="AL94">
        <f t="shared" si="53"/>
        <v>0</v>
      </c>
      <c r="AN94">
        <f t="shared" si="54"/>
        <v>0</v>
      </c>
      <c r="AO94">
        <f t="shared" si="55"/>
        <v>0</v>
      </c>
      <c r="AP94">
        <f t="shared" si="59"/>
        <v>0</v>
      </c>
      <c r="AQ94" s="74" t="str" cm="1">
        <f t="array" ref="AQ94">IFERROR(_xlfn.XLOOKUP($AB94,Blad1!$B$9:$B$43,Blad1!$C$9:$C$43+E94),"")</f>
        <v/>
      </c>
      <c r="AR94" s="74" t="str" cm="1">
        <f t="array" ref="AR94">IFERROR(_xlfn.XLOOKUP($AB94,Blad1!$J$9:$J$43,Blad1!$K$9:$K$43+E94),"")</f>
        <v/>
      </c>
      <c r="AS94" s="74" t="str" cm="1">
        <f t="array" ref="AS94">IFERROR(_xlfn.XLOOKUP($AB94,Blad1!$R$9:$R$43,Blad1!$S$9:$S$43+E94),"")</f>
        <v/>
      </c>
      <c r="AT94" s="74" t="str" cm="1">
        <f t="array" ref="AT94">IFERROR(_xlfn.XLOOKUP($AB94,Blad1!$AD$9:$AD$43,Blad1!$AE$9:$AE$43+E94),"")</f>
        <v/>
      </c>
      <c r="AU94" s="74" t="str" cm="1">
        <f t="array" ref="AU94">IFERROR(_xlfn.XLOOKUP($AB94,Blad1!$F$9:$F$43,Blad1!$G$9:$G$43+E94),"")</f>
        <v/>
      </c>
      <c r="AV94" s="74" t="str" cm="1">
        <f t="array" ref="AV94">IFERROR(_xlfn.XLOOKUP($AB94,Blad1!$N$9:$N$43,Blad1!$O$9:$O$43+E94),"")</f>
        <v/>
      </c>
      <c r="AW94" s="74"/>
      <c r="AX94" s="74" t="str" cm="1">
        <f t="array" ref="AX94">IFERROR(_xlfn.XLOOKUP($AB94,Blad1!$V$9:$V$43,Blad1!$W$9:$W$43+E94),"")</f>
        <v/>
      </c>
      <c r="AY94" s="74" t="str">
        <f>IF(B94="","",(_xlfn.XLOOKUP($AB94,Kontotabell!$X$12:$X$121,'3. Raindance'!$C$12:$C$121,"")))</f>
        <v/>
      </c>
      <c r="AZ94" s="74" t="str">
        <f>IF(B94="","",(_xlfn.XLOOKUP($AC94,Kontotabell!$X$12:$X$121,'3. Raindance'!$C$12:$C$121,"")))</f>
        <v/>
      </c>
    </row>
    <row r="95" spans="1:52" x14ac:dyDescent="0.25">
      <c r="A95" t="str">
        <v/>
      </c>
      <c r="B95" t="str">
        <v/>
      </c>
      <c r="C95" t="str">
        <v/>
      </c>
      <c r="D95" s="88">
        <v>0</v>
      </c>
      <c r="E95" s="88">
        <v>0</v>
      </c>
      <c r="F95" s="248">
        <f t="shared" si="42"/>
        <v>0</v>
      </c>
      <c r="G95" s="248">
        <f t="shared" si="43"/>
        <v>0</v>
      </c>
      <c r="H95" s="248">
        <f t="shared" si="44"/>
        <v>0</v>
      </c>
      <c r="I95" s="248">
        <f t="shared" si="44"/>
        <v>0</v>
      </c>
      <c r="J95" s="248">
        <f t="shared" si="45"/>
        <v>0</v>
      </c>
      <c r="K95" s="248"/>
      <c r="L95" s="248">
        <f t="shared" si="46"/>
        <v>0</v>
      </c>
      <c r="M95" s="248">
        <f t="shared" si="56"/>
        <v>0</v>
      </c>
      <c r="N95" s="248">
        <f t="shared" si="47"/>
        <v>0</v>
      </c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t="str">
        <f t="shared" si="57"/>
        <v/>
      </c>
      <c r="AC95" t="str">
        <f t="shared" si="58"/>
        <v/>
      </c>
      <c r="AG95">
        <f t="shared" si="48"/>
        <v>0</v>
      </c>
      <c r="AH95">
        <f t="shared" si="49"/>
        <v>0</v>
      </c>
      <c r="AI95">
        <f t="shared" si="50"/>
        <v>0</v>
      </c>
      <c r="AJ95">
        <f t="shared" si="51"/>
        <v>0</v>
      </c>
      <c r="AK95">
        <f t="shared" si="52"/>
        <v>0</v>
      </c>
      <c r="AL95">
        <f t="shared" si="53"/>
        <v>0</v>
      </c>
      <c r="AN95">
        <f t="shared" si="54"/>
        <v>0</v>
      </c>
      <c r="AO95">
        <f t="shared" si="55"/>
        <v>0</v>
      </c>
      <c r="AP95">
        <f t="shared" si="59"/>
        <v>0</v>
      </c>
      <c r="AQ95" s="74" t="str" cm="1">
        <f t="array" ref="AQ95">IFERROR(_xlfn.XLOOKUP($AB95,Blad1!$B$9:$B$43,Blad1!$C$9:$C$43+E95),"")</f>
        <v/>
      </c>
      <c r="AR95" s="74" t="str" cm="1">
        <f t="array" ref="AR95">IFERROR(_xlfn.XLOOKUP($AB95,Blad1!$J$9:$J$43,Blad1!$K$9:$K$43+E95),"")</f>
        <v/>
      </c>
      <c r="AS95" s="74" t="str" cm="1">
        <f t="array" ref="AS95">IFERROR(_xlfn.XLOOKUP($AB95,Blad1!$R$9:$R$43,Blad1!$S$9:$S$43+E95),"")</f>
        <v/>
      </c>
      <c r="AT95" s="74" t="str" cm="1">
        <f t="array" ref="AT95">IFERROR(_xlfn.XLOOKUP($AB95,Blad1!$AD$9:$AD$43,Blad1!$AE$9:$AE$43+E95),"")</f>
        <v/>
      </c>
      <c r="AU95" s="74" t="str" cm="1">
        <f t="array" ref="AU95">IFERROR(_xlfn.XLOOKUP($AB95,Blad1!$F$9:$F$43,Blad1!$G$9:$G$43+E95),"")</f>
        <v/>
      </c>
      <c r="AV95" s="74" t="str" cm="1">
        <f t="array" ref="AV95">IFERROR(_xlfn.XLOOKUP($AB95,Blad1!$N$9:$N$43,Blad1!$O$9:$O$43+E95),"")</f>
        <v/>
      </c>
      <c r="AW95" s="74"/>
      <c r="AX95" s="74" t="str" cm="1">
        <f t="array" ref="AX95">IFERROR(_xlfn.XLOOKUP($AB95,Blad1!$V$9:$V$43,Blad1!$W$9:$W$43+E95),"")</f>
        <v/>
      </c>
      <c r="AY95" s="74" t="str">
        <f>IF(B95="","",(_xlfn.XLOOKUP($AB95,Kontotabell!$X$12:$X$121,'3. Raindance'!$C$12:$C$121,"")))</f>
        <v/>
      </c>
      <c r="AZ95" s="74" t="str">
        <f>IF(B95="","",(_xlfn.XLOOKUP($AC95,Kontotabell!$X$12:$X$121,'3. Raindance'!$C$12:$C$121,"")))</f>
        <v/>
      </c>
    </row>
    <row r="96" spans="1:52" x14ac:dyDescent="0.25">
      <c r="A96" t="str">
        <v/>
      </c>
      <c r="B96" t="str">
        <v/>
      </c>
      <c r="C96" t="str">
        <v/>
      </c>
      <c r="D96" s="88">
        <v>0</v>
      </c>
      <c r="E96" s="88">
        <v>0</v>
      </c>
      <c r="F96" s="248">
        <f t="shared" si="42"/>
        <v>0</v>
      </c>
      <c r="G96" s="248">
        <f t="shared" si="43"/>
        <v>0</v>
      </c>
      <c r="H96" s="248">
        <f t="shared" si="44"/>
        <v>0</v>
      </c>
      <c r="I96" s="248">
        <f t="shared" si="44"/>
        <v>0</v>
      </c>
      <c r="J96" s="248">
        <f t="shared" si="45"/>
        <v>0</v>
      </c>
      <c r="K96" s="248"/>
      <c r="L96" s="248">
        <f t="shared" si="46"/>
        <v>0</v>
      </c>
      <c r="M96" s="248">
        <f t="shared" si="56"/>
        <v>0</v>
      </c>
      <c r="N96" s="248">
        <f t="shared" si="47"/>
        <v>0</v>
      </c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t="str">
        <f t="shared" si="57"/>
        <v/>
      </c>
      <c r="AC96" t="str">
        <f t="shared" si="58"/>
        <v/>
      </c>
      <c r="AG96">
        <f t="shared" si="48"/>
        <v>0</v>
      </c>
      <c r="AH96">
        <f t="shared" si="49"/>
        <v>0</v>
      </c>
      <c r="AI96">
        <f t="shared" si="50"/>
        <v>0</v>
      </c>
      <c r="AJ96">
        <f t="shared" si="51"/>
        <v>0</v>
      </c>
      <c r="AK96">
        <f t="shared" si="52"/>
        <v>0</v>
      </c>
      <c r="AL96">
        <f t="shared" si="53"/>
        <v>0</v>
      </c>
      <c r="AN96">
        <f t="shared" si="54"/>
        <v>0</v>
      </c>
      <c r="AO96">
        <f t="shared" si="55"/>
        <v>0</v>
      </c>
      <c r="AP96">
        <f t="shared" si="59"/>
        <v>0</v>
      </c>
      <c r="AQ96" s="74" t="str" cm="1">
        <f t="array" ref="AQ96">IFERROR(_xlfn.XLOOKUP($AB96,Blad1!$B$9:$B$43,Blad1!$C$9:$C$43+E96),"")</f>
        <v/>
      </c>
      <c r="AR96" s="74" t="str" cm="1">
        <f t="array" ref="AR96">IFERROR(_xlfn.XLOOKUP($AB96,Blad1!$J$9:$J$43,Blad1!$K$9:$K$43+E96),"")</f>
        <v/>
      </c>
      <c r="AS96" s="74" t="str" cm="1">
        <f t="array" ref="AS96">IFERROR(_xlfn.XLOOKUP($AB96,Blad1!$R$9:$R$43,Blad1!$S$9:$S$43+E96),"")</f>
        <v/>
      </c>
      <c r="AT96" s="74" t="str" cm="1">
        <f t="array" ref="AT96">IFERROR(_xlfn.XLOOKUP($AB96,Blad1!$AD$9:$AD$43,Blad1!$AE$9:$AE$43+E96),"")</f>
        <v/>
      </c>
      <c r="AU96" s="74" t="str" cm="1">
        <f t="array" ref="AU96">IFERROR(_xlfn.XLOOKUP($AB96,Blad1!$F$9:$F$43,Blad1!$G$9:$G$43+E96),"")</f>
        <v/>
      </c>
      <c r="AV96" s="74" t="str" cm="1">
        <f t="array" ref="AV96">IFERROR(_xlfn.XLOOKUP($AB96,Blad1!$N$9:$N$43,Blad1!$O$9:$O$43+E96),"")</f>
        <v/>
      </c>
      <c r="AW96" s="74"/>
      <c r="AX96" s="74" t="str" cm="1">
        <f t="array" ref="AX96">IFERROR(_xlfn.XLOOKUP($AB96,Blad1!$V$9:$V$43,Blad1!$W$9:$W$43+E96),"")</f>
        <v/>
      </c>
      <c r="AY96" s="74" t="str">
        <f>IF(B96="","",(_xlfn.XLOOKUP($AB96,Kontotabell!$X$12:$X$121,'3. Raindance'!$C$12:$C$121,"")))</f>
        <v/>
      </c>
      <c r="AZ96" s="74" t="str">
        <f>IF(B96="","",(_xlfn.XLOOKUP($AC96,Kontotabell!$X$12:$X$121,'3. Raindance'!$C$12:$C$121,"")))</f>
        <v/>
      </c>
    </row>
    <row r="97" spans="1:52" x14ac:dyDescent="0.25">
      <c r="A97" t="str">
        <v/>
      </c>
      <c r="B97" t="str">
        <v/>
      </c>
      <c r="C97" t="str">
        <v/>
      </c>
      <c r="D97" s="88">
        <v>0</v>
      </c>
      <c r="E97" s="88">
        <v>0</v>
      </c>
      <c r="F97" s="248">
        <f t="shared" si="42"/>
        <v>0</v>
      </c>
      <c r="G97" s="248">
        <f t="shared" si="43"/>
        <v>0</v>
      </c>
      <c r="H97" s="248">
        <f t="shared" si="44"/>
        <v>0</v>
      </c>
      <c r="I97" s="248">
        <f t="shared" si="44"/>
        <v>0</v>
      </c>
      <c r="J97" s="248">
        <f t="shared" si="45"/>
        <v>0</v>
      </c>
      <c r="K97" s="248"/>
      <c r="L97" s="248">
        <f t="shared" si="46"/>
        <v>0</v>
      </c>
      <c r="M97" s="248">
        <f t="shared" si="56"/>
        <v>0</v>
      </c>
      <c r="N97" s="248">
        <f t="shared" si="47"/>
        <v>0</v>
      </c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t="str">
        <f t="shared" si="57"/>
        <v/>
      </c>
      <c r="AC97" t="str">
        <f t="shared" si="58"/>
        <v/>
      </c>
      <c r="AG97">
        <f t="shared" si="48"/>
        <v>0</v>
      </c>
      <c r="AH97">
        <f t="shared" si="49"/>
        <v>0</v>
      </c>
      <c r="AI97">
        <f t="shared" si="50"/>
        <v>0</v>
      </c>
      <c r="AJ97">
        <f t="shared" si="51"/>
        <v>0</v>
      </c>
      <c r="AK97">
        <f t="shared" si="52"/>
        <v>0</v>
      </c>
      <c r="AL97">
        <f t="shared" si="53"/>
        <v>0</v>
      </c>
      <c r="AN97">
        <f t="shared" si="54"/>
        <v>0</v>
      </c>
      <c r="AO97">
        <f t="shared" si="55"/>
        <v>0</v>
      </c>
      <c r="AP97">
        <f t="shared" si="59"/>
        <v>0</v>
      </c>
      <c r="AQ97" s="74" t="str" cm="1">
        <f t="array" ref="AQ97">IFERROR(_xlfn.XLOOKUP($AB97,Blad1!$B$9:$B$43,Blad1!$C$9:$C$43+E97),"")</f>
        <v/>
      </c>
      <c r="AR97" s="74" t="str" cm="1">
        <f t="array" ref="AR97">IFERROR(_xlfn.XLOOKUP($AB97,Blad1!$J$9:$J$43,Blad1!$K$9:$K$43+E97),"")</f>
        <v/>
      </c>
      <c r="AS97" s="74" t="str" cm="1">
        <f t="array" ref="AS97">IFERROR(_xlfn.XLOOKUP($AB97,Blad1!$R$9:$R$43,Blad1!$S$9:$S$43+E97),"")</f>
        <v/>
      </c>
      <c r="AT97" s="74" t="str" cm="1">
        <f t="array" ref="AT97">IFERROR(_xlfn.XLOOKUP($AB97,Blad1!$AD$9:$AD$43,Blad1!$AE$9:$AE$43+E97),"")</f>
        <v/>
      </c>
      <c r="AU97" s="74" t="str" cm="1">
        <f t="array" ref="AU97">IFERROR(_xlfn.XLOOKUP($AB97,Blad1!$F$9:$F$43,Blad1!$G$9:$G$43+E97),"")</f>
        <v/>
      </c>
      <c r="AV97" s="74" t="str" cm="1">
        <f t="array" ref="AV97">IFERROR(_xlfn.XLOOKUP($AB97,Blad1!$N$9:$N$43,Blad1!$O$9:$O$43+E97),"")</f>
        <v/>
      </c>
      <c r="AW97" s="74"/>
      <c r="AX97" s="74" t="str" cm="1">
        <f t="array" ref="AX97">IFERROR(_xlfn.XLOOKUP($AB97,Blad1!$V$9:$V$43,Blad1!$W$9:$W$43+E97),"")</f>
        <v/>
      </c>
      <c r="AY97" s="74" t="str">
        <f>IF(B97="","",(_xlfn.XLOOKUP($AB97,Kontotabell!$X$12:$X$121,'3. Raindance'!$C$12:$C$121,"")))</f>
        <v/>
      </c>
      <c r="AZ97" s="74" t="str">
        <f>IF(B97="","",(_xlfn.XLOOKUP($AC97,Kontotabell!$X$12:$X$121,'3. Raindance'!$C$12:$C$121,"")))</f>
        <v/>
      </c>
    </row>
    <row r="98" spans="1:52" x14ac:dyDescent="0.25">
      <c r="A98" t="str">
        <v/>
      </c>
      <c r="B98" t="str">
        <v/>
      </c>
      <c r="C98" t="str">
        <v/>
      </c>
      <c r="D98" s="88">
        <v>0</v>
      </c>
      <c r="E98" s="88">
        <v>0</v>
      </c>
      <c r="F98" s="248">
        <f t="shared" si="42"/>
        <v>0</v>
      </c>
      <c r="G98" s="248">
        <f t="shared" si="43"/>
        <v>0</v>
      </c>
      <c r="H98" s="248">
        <f t="shared" si="44"/>
        <v>0</v>
      </c>
      <c r="I98" s="248">
        <f t="shared" si="44"/>
        <v>0</v>
      </c>
      <c r="J98" s="248">
        <f t="shared" si="45"/>
        <v>0</v>
      </c>
      <c r="K98" s="248"/>
      <c r="L98" s="248">
        <f t="shared" si="46"/>
        <v>0</v>
      </c>
      <c r="M98" s="248">
        <f t="shared" si="56"/>
        <v>0</v>
      </c>
      <c r="N98" s="248">
        <f t="shared" si="47"/>
        <v>0</v>
      </c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t="str">
        <f t="shared" si="57"/>
        <v/>
      </c>
      <c r="AC98" t="str">
        <f t="shared" si="58"/>
        <v/>
      </c>
      <c r="AG98">
        <f t="shared" si="48"/>
        <v>0</v>
      </c>
      <c r="AH98">
        <f t="shared" si="49"/>
        <v>0</v>
      </c>
      <c r="AI98">
        <f t="shared" si="50"/>
        <v>0</v>
      </c>
      <c r="AJ98">
        <f t="shared" si="51"/>
        <v>0</v>
      </c>
      <c r="AK98">
        <f t="shared" si="52"/>
        <v>0</v>
      </c>
      <c r="AL98">
        <f t="shared" si="53"/>
        <v>0</v>
      </c>
      <c r="AN98">
        <f t="shared" si="54"/>
        <v>0</v>
      </c>
      <c r="AO98">
        <f t="shared" si="55"/>
        <v>0</v>
      </c>
      <c r="AP98">
        <f t="shared" si="59"/>
        <v>0</v>
      </c>
      <c r="AQ98" s="74" t="str" cm="1">
        <f t="array" ref="AQ98">IFERROR(_xlfn.XLOOKUP($AB98,Blad1!$B$9:$B$43,Blad1!$C$9:$C$43+E98),"")</f>
        <v/>
      </c>
      <c r="AR98" s="74" t="str" cm="1">
        <f t="array" ref="AR98">IFERROR(_xlfn.XLOOKUP($AB98,Blad1!$J$9:$J$43,Blad1!$K$9:$K$43+E98),"")</f>
        <v/>
      </c>
      <c r="AS98" s="74" t="str" cm="1">
        <f t="array" ref="AS98">IFERROR(_xlfn.XLOOKUP($AB98,Blad1!$R$9:$R$43,Blad1!$S$9:$S$43+E98),"")</f>
        <v/>
      </c>
      <c r="AT98" s="74" t="str" cm="1">
        <f t="array" ref="AT98">IFERROR(_xlfn.XLOOKUP($AB98,Blad1!$AD$9:$AD$43,Blad1!$AE$9:$AE$43+E98),"")</f>
        <v/>
      </c>
      <c r="AU98" s="74" t="str" cm="1">
        <f t="array" ref="AU98">IFERROR(_xlfn.XLOOKUP($AB98,Blad1!$F$9:$F$43,Blad1!$G$9:$G$43+E98),"")</f>
        <v/>
      </c>
      <c r="AV98" s="74" t="str" cm="1">
        <f t="array" ref="AV98">IFERROR(_xlfn.XLOOKUP($AB98,Blad1!$N$9:$N$43,Blad1!$O$9:$O$43+E98),"")</f>
        <v/>
      </c>
      <c r="AW98" s="74"/>
      <c r="AX98" s="74" t="str" cm="1">
        <f t="array" ref="AX98">IFERROR(_xlfn.XLOOKUP($AB98,Blad1!$V$9:$V$43,Blad1!$W$9:$W$43+E98),"")</f>
        <v/>
      </c>
      <c r="AY98" s="74" t="str">
        <f>IF(B98="","",(_xlfn.XLOOKUP($AB98,Kontotabell!$X$12:$X$121,'3. Raindance'!$C$12:$C$121,"")))</f>
        <v/>
      </c>
      <c r="AZ98" s="74" t="str">
        <f>IF(B98="","",(_xlfn.XLOOKUP($AC98,Kontotabell!$X$12:$X$121,'3. Raindance'!$C$12:$C$121,"")))</f>
        <v/>
      </c>
    </row>
    <row r="99" spans="1:52" x14ac:dyDescent="0.25">
      <c r="A99" t="str">
        <v/>
      </c>
      <c r="B99" t="str">
        <v/>
      </c>
      <c r="C99" t="str">
        <v/>
      </c>
      <c r="D99" s="88">
        <v>0</v>
      </c>
      <c r="E99" s="88">
        <v>0</v>
      </c>
      <c r="F99" s="248">
        <f t="shared" si="42"/>
        <v>0</v>
      </c>
      <c r="G99" s="248">
        <f t="shared" si="43"/>
        <v>0</v>
      </c>
      <c r="H99" s="248">
        <f t="shared" si="44"/>
        <v>0</v>
      </c>
      <c r="I99" s="248">
        <f t="shared" si="44"/>
        <v>0</v>
      </c>
      <c r="J99" s="248">
        <f t="shared" si="45"/>
        <v>0</v>
      </c>
      <c r="K99" s="248"/>
      <c r="L99" s="248">
        <f t="shared" si="46"/>
        <v>0</v>
      </c>
      <c r="M99" s="248">
        <f t="shared" si="56"/>
        <v>0</v>
      </c>
      <c r="N99" s="248">
        <f t="shared" si="47"/>
        <v>0</v>
      </c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t="str">
        <f t="shared" si="57"/>
        <v/>
      </c>
      <c r="AC99" t="str">
        <f t="shared" si="58"/>
        <v/>
      </c>
      <c r="AG99">
        <f t="shared" si="48"/>
        <v>0</v>
      </c>
      <c r="AH99">
        <f t="shared" si="49"/>
        <v>0</v>
      </c>
      <c r="AI99">
        <f t="shared" si="50"/>
        <v>0</v>
      </c>
      <c r="AJ99">
        <f t="shared" si="51"/>
        <v>0</v>
      </c>
      <c r="AK99">
        <f t="shared" si="52"/>
        <v>0</v>
      </c>
      <c r="AL99">
        <f t="shared" si="53"/>
        <v>0</v>
      </c>
      <c r="AN99">
        <f t="shared" si="54"/>
        <v>0</v>
      </c>
      <c r="AO99">
        <f t="shared" si="55"/>
        <v>0</v>
      </c>
      <c r="AP99">
        <f t="shared" si="59"/>
        <v>0</v>
      </c>
      <c r="AQ99" s="74" t="str" cm="1">
        <f t="array" ref="AQ99">IFERROR(_xlfn.XLOOKUP($AB99,Blad1!$B$9:$B$43,Blad1!$C$9:$C$43+E99),"")</f>
        <v/>
      </c>
      <c r="AR99" s="74" t="str" cm="1">
        <f t="array" ref="AR99">IFERROR(_xlfn.XLOOKUP($AB99,Blad1!$J$9:$J$43,Blad1!$K$9:$K$43+E99),"")</f>
        <v/>
      </c>
      <c r="AS99" s="74" t="str" cm="1">
        <f t="array" ref="AS99">IFERROR(_xlfn.XLOOKUP($AB99,Blad1!$R$9:$R$43,Blad1!$S$9:$S$43+E99),"")</f>
        <v/>
      </c>
      <c r="AT99" s="74" t="str" cm="1">
        <f t="array" ref="AT99">IFERROR(_xlfn.XLOOKUP($AB99,Blad1!$AD$9:$AD$43,Blad1!$AE$9:$AE$43+E99),"")</f>
        <v/>
      </c>
      <c r="AU99" s="74" t="str" cm="1">
        <f t="array" ref="AU99">IFERROR(_xlfn.XLOOKUP($AB99,Blad1!$F$9:$F$43,Blad1!$G$9:$G$43+E99),"")</f>
        <v/>
      </c>
      <c r="AV99" s="74" t="str" cm="1">
        <f t="array" ref="AV99">IFERROR(_xlfn.XLOOKUP($AB99,Blad1!$N$9:$N$43,Blad1!$O$9:$O$43+E99),"")</f>
        <v/>
      </c>
      <c r="AW99" s="74"/>
      <c r="AX99" s="74" t="str" cm="1">
        <f t="array" ref="AX99">IFERROR(_xlfn.XLOOKUP($AB99,Blad1!$V$9:$V$43,Blad1!$W$9:$W$43+E99),"")</f>
        <v/>
      </c>
      <c r="AY99" s="74" t="str">
        <f>IF(B99="","",(_xlfn.XLOOKUP($AB99,Kontotabell!$X$12:$X$121,'3. Raindance'!$C$12:$C$121,"")))</f>
        <v/>
      </c>
      <c r="AZ99" s="74" t="str">
        <f>IF(B99="","",(_xlfn.XLOOKUP($AC99,Kontotabell!$X$12:$X$121,'3. Raindance'!$C$12:$C$121,"")))</f>
        <v/>
      </c>
    </row>
    <row r="100" spans="1:52" x14ac:dyDescent="0.25">
      <c r="A100" t="str">
        <v/>
      </c>
      <c r="B100" t="str">
        <v/>
      </c>
      <c r="C100" t="str">
        <v/>
      </c>
      <c r="D100" s="88">
        <v>0</v>
      </c>
      <c r="E100" s="88">
        <v>0</v>
      </c>
      <c r="F100" s="248">
        <f t="shared" si="42"/>
        <v>0</v>
      </c>
      <c r="G100" s="248">
        <f t="shared" si="43"/>
        <v>0</v>
      </c>
      <c r="H100" s="248">
        <f t="shared" si="44"/>
        <v>0</v>
      </c>
      <c r="I100" s="248">
        <f t="shared" si="44"/>
        <v>0</v>
      </c>
      <c r="J100" s="248">
        <f t="shared" si="45"/>
        <v>0</v>
      </c>
      <c r="K100" s="248"/>
      <c r="L100" s="248">
        <f t="shared" si="46"/>
        <v>0</v>
      </c>
      <c r="M100" s="248">
        <f t="shared" si="56"/>
        <v>0</v>
      </c>
      <c r="N100" s="248">
        <f t="shared" si="47"/>
        <v>0</v>
      </c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t="str">
        <f t="shared" si="57"/>
        <v/>
      </c>
      <c r="AC100" t="str">
        <f t="shared" si="58"/>
        <v/>
      </c>
      <c r="AG100">
        <f t="shared" si="48"/>
        <v>0</v>
      </c>
      <c r="AH100">
        <f t="shared" si="49"/>
        <v>0</v>
      </c>
      <c r="AI100">
        <f t="shared" si="50"/>
        <v>0</v>
      </c>
      <c r="AJ100">
        <f t="shared" si="51"/>
        <v>0</v>
      </c>
      <c r="AK100">
        <f t="shared" si="52"/>
        <v>0</v>
      </c>
      <c r="AL100">
        <f t="shared" si="53"/>
        <v>0</v>
      </c>
      <c r="AN100">
        <f t="shared" si="54"/>
        <v>0</v>
      </c>
      <c r="AO100">
        <f t="shared" si="55"/>
        <v>0</v>
      </c>
      <c r="AP100">
        <f t="shared" si="59"/>
        <v>0</v>
      </c>
      <c r="AQ100" s="74" t="str" cm="1">
        <f t="array" ref="AQ100">IFERROR(_xlfn.XLOOKUP($AB100,Blad1!$B$9:$B$43,Blad1!$C$9:$C$43+E100),"")</f>
        <v/>
      </c>
      <c r="AR100" s="74" t="str" cm="1">
        <f t="array" ref="AR100">IFERROR(_xlfn.XLOOKUP($AB100,Blad1!$J$9:$J$43,Blad1!$K$9:$K$43+E100),"")</f>
        <v/>
      </c>
      <c r="AS100" s="74" t="str" cm="1">
        <f t="array" ref="AS100">IFERROR(_xlfn.XLOOKUP($AB100,Blad1!$R$9:$R$43,Blad1!$S$9:$S$43+E100),"")</f>
        <v/>
      </c>
      <c r="AT100" s="74" t="str" cm="1">
        <f t="array" ref="AT100">IFERROR(_xlfn.XLOOKUP($AB100,Blad1!$AD$9:$AD$43,Blad1!$AE$9:$AE$43+E100),"")</f>
        <v/>
      </c>
      <c r="AU100" s="74" t="str" cm="1">
        <f t="array" ref="AU100">IFERROR(_xlfn.XLOOKUP($AB100,Blad1!$F$9:$F$43,Blad1!$G$9:$G$43+E100),"")</f>
        <v/>
      </c>
      <c r="AV100" s="74" t="str" cm="1">
        <f t="array" ref="AV100">IFERROR(_xlfn.XLOOKUP($AB100,Blad1!$N$9:$N$43,Blad1!$O$9:$O$43+E100),"")</f>
        <v/>
      </c>
      <c r="AW100" s="74"/>
      <c r="AX100" s="74" t="str" cm="1">
        <f t="array" ref="AX100">IFERROR(_xlfn.XLOOKUP($AB100,Blad1!$V$9:$V$43,Blad1!$W$9:$W$43+E100),"")</f>
        <v/>
      </c>
      <c r="AY100" s="74" t="str">
        <f>IF(B100="","",(_xlfn.XLOOKUP($AB100,Kontotabell!$X$12:$X$121,'3. Raindance'!$C$12:$C$121,"")))</f>
        <v/>
      </c>
      <c r="AZ100" s="74" t="str">
        <f>IF(B100="","",(_xlfn.XLOOKUP($AC100,Kontotabell!$X$12:$X$121,'3. Raindance'!$C$12:$C$121,"")))</f>
        <v/>
      </c>
    </row>
    <row r="101" spans="1:52" x14ac:dyDescent="0.25">
      <c r="A101" t="str">
        <v/>
      </c>
      <c r="B101" t="str">
        <v/>
      </c>
      <c r="C101" t="str">
        <v/>
      </c>
      <c r="D101" s="88">
        <v>0</v>
      </c>
      <c r="E101" s="88">
        <v>0</v>
      </c>
      <c r="F101" s="248">
        <f t="shared" si="42"/>
        <v>0</v>
      </c>
      <c r="G101" s="248">
        <f t="shared" si="43"/>
        <v>0</v>
      </c>
      <c r="H101" s="248">
        <f t="shared" si="44"/>
        <v>0</v>
      </c>
      <c r="I101" s="248">
        <f t="shared" si="44"/>
        <v>0</v>
      </c>
      <c r="J101" s="248">
        <f t="shared" si="45"/>
        <v>0</v>
      </c>
      <c r="K101" s="248"/>
      <c r="L101" s="248">
        <f t="shared" si="46"/>
        <v>0</v>
      </c>
      <c r="M101" s="248">
        <f t="shared" si="56"/>
        <v>0</v>
      </c>
      <c r="N101" s="248">
        <f t="shared" si="47"/>
        <v>0</v>
      </c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t="str">
        <f t="shared" si="57"/>
        <v/>
      </c>
      <c r="AC101" t="str">
        <f t="shared" si="58"/>
        <v/>
      </c>
      <c r="AG101">
        <f t="shared" si="48"/>
        <v>0</v>
      </c>
      <c r="AH101">
        <f t="shared" si="49"/>
        <v>0</v>
      </c>
      <c r="AI101">
        <f t="shared" si="50"/>
        <v>0</v>
      </c>
      <c r="AJ101">
        <f t="shared" si="51"/>
        <v>0</v>
      </c>
      <c r="AK101">
        <f t="shared" si="52"/>
        <v>0</v>
      </c>
      <c r="AL101">
        <f t="shared" si="53"/>
        <v>0</v>
      </c>
      <c r="AN101">
        <f t="shared" si="54"/>
        <v>0</v>
      </c>
      <c r="AO101">
        <f t="shared" si="55"/>
        <v>0</v>
      </c>
      <c r="AP101">
        <f t="shared" si="59"/>
        <v>0</v>
      </c>
      <c r="AQ101" s="74" t="str" cm="1">
        <f t="array" ref="AQ101">IFERROR(_xlfn.XLOOKUP($AB101,Blad1!$B$9:$B$43,Blad1!$C$9:$C$43+E101),"")</f>
        <v/>
      </c>
      <c r="AR101" s="74" t="str" cm="1">
        <f t="array" ref="AR101">IFERROR(_xlfn.XLOOKUP($AB101,Blad1!$J$9:$J$43,Blad1!$K$9:$K$43+E101),"")</f>
        <v/>
      </c>
      <c r="AS101" s="74" t="str" cm="1">
        <f t="array" ref="AS101">IFERROR(_xlfn.XLOOKUP($AB101,Blad1!$R$9:$R$43,Blad1!$S$9:$S$43+E101),"")</f>
        <v/>
      </c>
      <c r="AT101" s="74" t="str" cm="1">
        <f t="array" ref="AT101">IFERROR(_xlfn.XLOOKUP($AB101,Blad1!$AD$9:$AD$43,Blad1!$AE$9:$AE$43+E101),"")</f>
        <v/>
      </c>
      <c r="AU101" s="74" t="str" cm="1">
        <f t="array" ref="AU101">IFERROR(_xlfn.XLOOKUP($AB101,Blad1!$F$9:$F$43,Blad1!$G$9:$G$43+E101),"")</f>
        <v/>
      </c>
      <c r="AV101" s="74" t="str" cm="1">
        <f t="array" ref="AV101">IFERROR(_xlfn.XLOOKUP($AB101,Blad1!$N$9:$N$43,Blad1!$O$9:$O$43+E101),"")</f>
        <v/>
      </c>
      <c r="AW101" s="74"/>
      <c r="AX101" s="74" t="str" cm="1">
        <f t="array" ref="AX101">IFERROR(_xlfn.XLOOKUP($AB101,Blad1!$V$9:$V$43,Blad1!$W$9:$W$43+E101),"")</f>
        <v/>
      </c>
      <c r="AY101" s="74" t="str">
        <f>IF(B101="","",(_xlfn.XLOOKUP($AB101,Kontotabell!$X$12:$X$121,'3. Raindance'!$C$12:$C$121,"")))</f>
        <v/>
      </c>
      <c r="AZ101" s="74" t="str">
        <f>IF(B101="","",(_xlfn.XLOOKUP($AC101,Kontotabell!$X$12:$X$121,'3. Raindance'!$C$12:$C$121,"")))</f>
        <v/>
      </c>
    </row>
    <row r="102" spans="1:52" x14ac:dyDescent="0.25">
      <c r="A102" t="str">
        <v/>
      </c>
      <c r="B102" t="str">
        <v/>
      </c>
      <c r="C102" t="str">
        <v/>
      </c>
      <c r="D102" s="88">
        <v>0</v>
      </c>
      <c r="E102" s="88">
        <v>0</v>
      </c>
      <c r="F102" s="248">
        <f t="shared" si="42"/>
        <v>0</v>
      </c>
      <c r="G102" s="248">
        <f t="shared" si="43"/>
        <v>0</v>
      </c>
      <c r="H102" s="248">
        <f t="shared" si="44"/>
        <v>0</v>
      </c>
      <c r="I102" s="248">
        <f t="shared" si="44"/>
        <v>0</v>
      </c>
      <c r="J102" s="248">
        <f t="shared" si="45"/>
        <v>0</v>
      </c>
      <c r="K102" s="248"/>
      <c r="L102" s="248">
        <f t="shared" si="46"/>
        <v>0</v>
      </c>
      <c r="M102" s="248">
        <f t="shared" si="56"/>
        <v>0</v>
      </c>
      <c r="N102" s="248">
        <f t="shared" si="47"/>
        <v>0</v>
      </c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t="str">
        <f t="shared" si="57"/>
        <v/>
      </c>
      <c r="AC102" t="str">
        <f t="shared" si="58"/>
        <v/>
      </c>
      <c r="AG102">
        <f t="shared" si="48"/>
        <v>0</v>
      </c>
      <c r="AH102">
        <f t="shared" si="49"/>
        <v>0</v>
      </c>
      <c r="AI102">
        <f t="shared" si="50"/>
        <v>0</v>
      </c>
      <c r="AJ102">
        <f t="shared" si="51"/>
        <v>0</v>
      </c>
      <c r="AK102">
        <f t="shared" si="52"/>
        <v>0</v>
      </c>
      <c r="AL102">
        <f t="shared" si="53"/>
        <v>0</v>
      </c>
      <c r="AN102">
        <f t="shared" si="54"/>
        <v>0</v>
      </c>
      <c r="AO102">
        <f t="shared" si="55"/>
        <v>0</v>
      </c>
      <c r="AP102">
        <f t="shared" si="59"/>
        <v>0</v>
      </c>
      <c r="AQ102" s="74" t="str" cm="1">
        <f t="array" ref="AQ102">IFERROR(_xlfn.XLOOKUP($AB102,Blad1!$B$9:$B$43,Blad1!$C$9:$C$43+E102),"")</f>
        <v/>
      </c>
      <c r="AR102" s="74" t="str" cm="1">
        <f t="array" ref="AR102">IFERROR(_xlfn.XLOOKUP($AB102,Blad1!$J$9:$J$43,Blad1!$K$9:$K$43+E102),"")</f>
        <v/>
      </c>
      <c r="AS102" s="74" t="str" cm="1">
        <f t="array" ref="AS102">IFERROR(_xlfn.XLOOKUP($AB102,Blad1!$R$9:$R$43,Blad1!$S$9:$S$43+E102),"")</f>
        <v/>
      </c>
      <c r="AT102" s="74" t="str" cm="1">
        <f t="array" ref="AT102">IFERROR(_xlfn.XLOOKUP($AB102,Blad1!$AD$9:$AD$43,Blad1!$AE$9:$AE$43+E102),"")</f>
        <v/>
      </c>
      <c r="AU102" s="74" t="str" cm="1">
        <f t="array" ref="AU102">IFERROR(_xlfn.XLOOKUP($AB102,Blad1!$F$9:$F$43,Blad1!$G$9:$G$43+E102),"")</f>
        <v/>
      </c>
      <c r="AV102" s="74" t="str" cm="1">
        <f t="array" ref="AV102">IFERROR(_xlfn.XLOOKUP($AB102,Blad1!$N$9:$N$43,Blad1!$O$9:$O$43+E102),"")</f>
        <v/>
      </c>
      <c r="AW102" s="74"/>
      <c r="AX102" s="74" t="str" cm="1">
        <f t="array" ref="AX102">IFERROR(_xlfn.XLOOKUP($AB102,Blad1!$V$9:$V$43,Blad1!$W$9:$W$43+E102),"")</f>
        <v/>
      </c>
      <c r="AY102" s="74" t="str">
        <f>IF(B102="","",(_xlfn.XLOOKUP($AB102,Kontotabell!$X$12:$X$121,'3. Raindance'!$C$12:$C$121,"")))</f>
        <v/>
      </c>
      <c r="AZ102" s="74" t="str">
        <f>IF(B102="","",(_xlfn.XLOOKUP($AC102,Kontotabell!$X$12:$X$121,'3. Raindance'!$C$12:$C$121,"")))</f>
        <v/>
      </c>
    </row>
    <row r="103" spans="1:52" x14ac:dyDescent="0.25">
      <c r="A103" t="str">
        <v/>
      </c>
      <c r="B103" t="str">
        <v/>
      </c>
      <c r="C103" t="str">
        <v/>
      </c>
      <c r="D103" s="88">
        <v>0</v>
      </c>
      <c r="E103" s="88">
        <v>0</v>
      </c>
      <c r="F103" s="248">
        <f t="shared" si="42"/>
        <v>0</v>
      </c>
      <c r="G103" s="248">
        <f t="shared" si="43"/>
        <v>0</v>
      </c>
      <c r="H103" s="248">
        <f t="shared" si="44"/>
        <v>0</v>
      </c>
      <c r="I103" s="248">
        <f t="shared" si="44"/>
        <v>0</v>
      </c>
      <c r="J103" s="248">
        <f t="shared" si="45"/>
        <v>0</v>
      </c>
      <c r="K103" s="248"/>
      <c r="L103" s="248">
        <f t="shared" si="46"/>
        <v>0</v>
      </c>
      <c r="M103" s="248">
        <f t="shared" si="56"/>
        <v>0</v>
      </c>
      <c r="N103" s="248">
        <f t="shared" si="47"/>
        <v>0</v>
      </c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t="str">
        <f t="shared" si="57"/>
        <v/>
      </c>
      <c r="AC103" t="str">
        <f t="shared" si="58"/>
        <v/>
      </c>
      <c r="AG103">
        <f t="shared" si="48"/>
        <v>0</v>
      </c>
      <c r="AH103">
        <f t="shared" si="49"/>
        <v>0</v>
      </c>
      <c r="AI103">
        <f t="shared" si="50"/>
        <v>0</v>
      </c>
      <c r="AJ103">
        <f t="shared" si="51"/>
        <v>0</v>
      </c>
      <c r="AK103">
        <f t="shared" si="52"/>
        <v>0</v>
      </c>
      <c r="AL103">
        <f t="shared" si="53"/>
        <v>0</v>
      </c>
      <c r="AN103">
        <f t="shared" si="54"/>
        <v>0</v>
      </c>
      <c r="AO103">
        <f t="shared" si="55"/>
        <v>0</v>
      </c>
      <c r="AP103">
        <f t="shared" si="59"/>
        <v>0</v>
      </c>
      <c r="AQ103" s="74" t="str" cm="1">
        <f t="array" ref="AQ103">IFERROR(_xlfn.XLOOKUP($AB103,Blad1!$B$9:$B$43,Blad1!$C$9:$C$43+E103),"")</f>
        <v/>
      </c>
      <c r="AR103" s="74" t="str" cm="1">
        <f t="array" ref="AR103">IFERROR(_xlfn.XLOOKUP($AB103,Blad1!$J$9:$J$43,Blad1!$K$9:$K$43+E103),"")</f>
        <v/>
      </c>
      <c r="AS103" s="74" t="str" cm="1">
        <f t="array" ref="AS103">IFERROR(_xlfn.XLOOKUP($AB103,Blad1!$R$9:$R$43,Blad1!$S$9:$S$43+E103),"")</f>
        <v/>
      </c>
      <c r="AT103" s="74" t="str" cm="1">
        <f t="array" ref="AT103">IFERROR(_xlfn.XLOOKUP($AB103,Blad1!$AD$9:$AD$43,Blad1!$AE$9:$AE$43+E103),"")</f>
        <v/>
      </c>
      <c r="AU103" s="74" t="str" cm="1">
        <f t="array" ref="AU103">IFERROR(_xlfn.XLOOKUP($AB103,Blad1!$F$9:$F$43,Blad1!$G$9:$G$43+E103),"")</f>
        <v/>
      </c>
      <c r="AV103" s="74" t="str" cm="1">
        <f t="array" ref="AV103">IFERROR(_xlfn.XLOOKUP($AB103,Blad1!$N$9:$N$43,Blad1!$O$9:$O$43+E103),"")</f>
        <v/>
      </c>
      <c r="AW103" s="74"/>
      <c r="AX103" s="74" t="str" cm="1">
        <f t="array" ref="AX103">IFERROR(_xlfn.XLOOKUP($AB103,Blad1!$V$9:$V$43,Blad1!$W$9:$W$43+E103),"")</f>
        <v/>
      </c>
      <c r="AY103" s="74" t="str">
        <f>IF(B103="","",(_xlfn.XLOOKUP($AB103,Kontotabell!$X$12:$X$121,'3. Raindance'!$C$12:$C$121,"")))</f>
        <v/>
      </c>
      <c r="AZ103" s="74" t="str">
        <f>IF(B103="","",(_xlfn.XLOOKUP($AC103,Kontotabell!$X$12:$X$121,'3. Raindance'!$C$12:$C$121,"")))</f>
        <v/>
      </c>
    </row>
    <row r="104" spans="1:52" x14ac:dyDescent="0.25">
      <c r="A104" t="str">
        <v/>
      </c>
      <c r="B104" t="str">
        <v/>
      </c>
      <c r="C104" t="str">
        <v/>
      </c>
      <c r="D104" s="88">
        <v>0</v>
      </c>
      <c r="E104" s="88">
        <v>0</v>
      </c>
      <c r="F104" s="248">
        <f t="shared" si="42"/>
        <v>0</v>
      </c>
      <c r="G104" s="248">
        <f t="shared" si="43"/>
        <v>0</v>
      </c>
      <c r="H104" s="248">
        <f t="shared" si="44"/>
        <v>0</v>
      </c>
      <c r="I104" s="248">
        <f t="shared" si="44"/>
        <v>0</v>
      </c>
      <c r="J104" s="248">
        <f t="shared" si="45"/>
        <v>0</v>
      </c>
      <c r="K104" s="248"/>
      <c r="L104" s="248">
        <f t="shared" si="46"/>
        <v>0</v>
      </c>
      <c r="M104" s="248">
        <f t="shared" si="56"/>
        <v>0</v>
      </c>
      <c r="N104" s="248">
        <f t="shared" si="47"/>
        <v>0</v>
      </c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t="str">
        <f t="shared" si="57"/>
        <v/>
      </c>
      <c r="AC104" t="str">
        <f t="shared" si="58"/>
        <v/>
      </c>
      <c r="AG104">
        <f t="shared" si="48"/>
        <v>0</v>
      </c>
      <c r="AH104">
        <f t="shared" si="49"/>
        <v>0</v>
      </c>
      <c r="AI104">
        <f t="shared" si="50"/>
        <v>0</v>
      </c>
      <c r="AJ104">
        <f t="shared" si="51"/>
        <v>0</v>
      </c>
      <c r="AK104">
        <f t="shared" si="52"/>
        <v>0</v>
      </c>
      <c r="AL104">
        <f t="shared" si="53"/>
        <v>0</v>
      </c>
      <c r="AN104">
        <f t="shared" si="54"/>
        <v>0</v>
      </c>
      <c r="AO104">
        <f t="shared" si="55"/>
        <v>0</v>
      </c>
      <c r="AP104">
        <f t="shared" si="59"/>
        <v>0</v>
      </c>
      <c r="AQ104" s="74" t="str" cm="1">
        <f t="array" ref="AQ104">IFERROR(_xlfn.XLOOKUP($AB104,Blad1!$B$9:$B$43,Blad1!$C$9:$C$43+E104),"")</f>
        <v/>
      </c>
      <c r="AR104" s="74" t="str" cm="1">
        <f t="array" ref="AR104">IFERROR(_xlfn.XLOOKUP($AB104,Blad1!$J$9:$J$43,Blad1!$K$9:$K$43+E104),"")</f>
        <v/>
      </c>
      <c r="AS104" s="74" t="str" cm="1">
        <f t="array" ref="AS104">IFERROR(_xlfn.XLOOKUP($AB104,Blad1!$R$9:$R$43,Blad1!$S$9:$S$43+E104),"")</f>
        <v/>
      </c>
      <c r="AT104" s="74" t="str" cm="1">
        <f t="array" ref="AT104">IFERROR(_xlfn.XLOOKUP($AB104,Blad1!$AD$9:$AD$43,Blad1!$AE$9:$AE$43+E104),"")</f>
        <v/>
      </c>
      <c r="AU104" s="74" t="str" cm="1">
        <f t="array" ref="AU104">IFERROR(_xlfn.XLOOKUP($AB104,Blad1!$F$9:$F$43,Blad1!$G$9:$G$43+E104),"")</f>
        <v/>
      </c>
      <c r="AV104" s="74" t="str" cm="1">
        <f t="array" ref="AV104">IFERROR(_xlfn.XLOOKUP($AB104,Blad1!$N$9:$N$43,Blad1!$O$9:$O$43+E104),"")</f>
        <v/>
      </c>
      <c r="AW104" s="74"/>
      <c r="AX104" s="74" t="str" cm="1">
        <f t="array" ref="AX104">IFERROR(_xlfn.XLOOKUP($AB104,Blad1!$V$9:$V$43,Blad1!$W$9:$W$43+E104),"")</f>
        <v/>
      </c>
      <c r="AY104" s="74" t="str">
        <f>IF(B104="","",(_xlfn.XLOOKUP($AB104,Kontotabell!$X$12:$X$121,'3. Raindance'!$C$12:$C$121,"")))</f>
        <v/>
      </c>
      <c r="AZ104" s="74" t="str">
        <f>IF(B104="","",(_xlfn.XLOOKUP($AC104,Kontotabell!$X$12:$X$121,'3. Raindance'!$C$12:$C$121,"")))</f>
        <v/>
      </c>
    </row>
    <row r="105" spans="1:52" x14ac:dyDescent="0.25">
      <c r="A105" t="str">
        <v/>
      </c>
      <c r="B105" t="str">
        <v/>
      </c>
      <c r="C105" t="str">
        <v/>
      </c>
      <c r="D105" s="88">
        <v>0</v>
      </c>
      <c r="E105" s="88">
        <v>0</v>
      </c>
      <c r="F105" s="248">
        <f t="shared" si="42"/>
        <v>0</v>
      </c>
      <c r="G105" s="248">
        <f t="shared" si="43"/>
        <v>0</v>
      </c>
      <c r="H105" s="248">
        <f t="shared" si="44"/>
        <v>0</v>
      </c>
      <c r="I105" s="248">
        <f t="shared" si="44"/>
        <v>0</v>
      </c>
      <c r="J105" s="248">
        <f t="shared" si="45"/>
        <v>0</v>
      </c>
      <c r="K105" s="248"/>
      <c r="L105" s="248">
        <f t="shared" si="46"/>
        <v>0</v>
      </c>
      <c r="M105" s="248">
        <f t="shared" si="56"/>
        <v>0</v>
      </c>
      <c r="N105" s="248">
        <f t="shared" si="47"/>
        <v>0</v>
      </c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t="str">
        <f t="shared" si="57"/>
        <v/>
      </c>
      <c r="AC105" t="str">
        <f t="shared" si="58"/>
        <v/>
      </c>
      <c r="AG105">
        <f t="shared" si="48"/>
        <v>0</v>
      </c>
      <c r="AH105">
        <f t="shared" si="49"/>
        <v>0</v>
      </c>
      <c r="AI105">
        <f t="shared" si="50"/>
        <v>0</v>
      </c>
      <c r="AJ105">
        <f t="shared" si="51"/>
        <v>0</v>
      </c>
      <c r="AK105">
        <f t="shared" si="52"/>
        <v>0</v>
      </c>
      <c r="AL105">
        <f t="shared" si="53"/>
        <v>0</v>
      </c>
      <c r="AN105">
        <f t="shared" si="54"/>
        <v>0</v>
      </c>
      <c r="AO105">
        <f t="shared" si="55"/>
        <v>0</v>
      </c>
      <c r="AP105">
        <f t="shared" si="59"/>
        <v>0</v>
      </c>
      <c r="AQ105" s="74" t="str" cm="1">
        <f t="array" ref="AQ105">IFERROR(_xlfn.XLOOKUP($AB105,Blad1!$B$9:$B$43,Blad1!$C$9:$C$43+E105),"")</f>
        <v/>
      </c>
      <c r="AR105" s="74" t="str" cm="1">
        <f t="array" ref="AR105">IFERROR(_xlfn.XLOOKUP($AB105,Blad1!$J$9:$J$43,Blad1!$K$9:$K$43+E105),"")</f>
        <v/>
      </c>
      <c r="AS105" s="74" t="str" cm="1">
        <f t="array" ref="AS105">IFERROR(_xlfn.XLOOKUP($AB105,Blad1!$R$9:$R$43,Blad1!$S$9:$S$43+E105),"")</f>
        <v/>
      </c>
      <c r="AT105" s="74" t="str" cm="1">
        <f t="array" ref="AT105">IFERROR(_xlfn.XLOOKUP($AB105,Blad1!$AD$9:$AD$43,Blad1!$AE$9:$AE$43+E105),"")</f>
        <v/>
      </c>
      <c r="AU105" s="74" t="str" cm="1">
        <f t="array" ref="AU105">IFERROR(_xlfn.XLOOKUP($AB105,Blad1!$F$9:$F$43,Blad1!$G$9:$G$43+E105),"")</f>
        <v/>
      </c>
      <c r="AV105" s="74" t="str" cm="1">
        <f t="array" ref="AV105">IFERROR(_xlfn.XLOOKUP($AB105,Blad1!$N$9:$N$43,Blad1!$O$9:$O$43+E105),"")</f>
        <v/>
      </c>
      <c r="AW105" s="74"/>
      <c r="AX105" s="74" t="str" cm="1">
        <f t="array" ref="AX105">IFERROR(_xlfn.XLOOKUP($AB105,Blad1!$V$9:$V$43,Blad1!$W$9:$W$43+E105),"")</f>
        <v/>
      </c>
      <c r="AY105" s="74" t="str">
        <f>IF(B105="","",(_xlfn.XLOOKUP($AB105,Kontotabell!$X$12:$X$121,'3. Raindance'!$C$12:$C$121,"")))</f>
        <v/>
      </c>
      <c r="AZ105" s="74" t="str">
        <f>IF(B105="","",(_xlfn.XLOOKUP($AC105,Kontotabell!$X$12:$X$121,'3. Raindance'!$C$12:$C$121,"")))</f>
        <v/>
      </c>
    </row>
    <row r="106" spans="1:52" x14ac:dyDescent="0.25">
      <c r="A106" t="str">
        <v/>
      </c>
      <c r="B106" t="str">
        <v/>
      </c>
      <c r="C106" t="str">
        <v/>
      </c>
      <c r="D106" s="88">
        <v>0</v>
      </c>
      <c r="E106" s="88">
        <v>0</v>
      </c>
      <c r="F106" s="248">
        <f t="shared" si="42"/>
        <v>0</v>
      </c>
      <c r="G106" s="248">
        <f t="shared" si="43"/>
        <v>0</v>
      </c>
      <c r="H106" s="248">
        <f t="shared" si="44"/>
        <v>0</v>
      </c>
      <c r="I106" s="248">
        <f t="shared" si="44"/>
        <v>0</v>
      </c>
      <c r="J106" s="248">
        <f t="shared" si="45"/>
        <v>0</v>
      </c>
      <c r="K106" s="248"/>
      <c r="L106" s="248">
        <f t="shared" si="46"/>
        <v>0</v>
      </c>
      <c r="M106" s="248">
        <f t="shared" si="56"/>
        <v>0</v>
      </c>
      <c r="N106" s="248">
        <f t="shared" si="47"/>
        <v>0</v>
      </c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t="str">
        <f t="shared" si="57"/>
        <v/>
      </c>
      <c r="AC106" t="str">
        <f t="shared" si="58"/>
        <v/>
      </c>
      <c r="AG106">
        <f t="shared" si="48"/>
        <v>0</v>
      </c>
      <c r="AH106">
        <f t="shared" si="49"/>
        <v>0</v>
      </c>
      <c r="AI106">
        <f t="shared" si="50"/>
        <v>0</v>
      </c>
      <c r="AJ106">
        <f t="shared" si="51"/>
        <v>0</v>
      </c>
      <c r="AK106">
        <f t="shared" si="52"/>
        <v>0</v>
      </c>
      <c r="AL106">
        <f t="shared" si="53"/>
        <v>0</v>
      </c>
      <c r="AN106">
        <f t="shared" si="54"/>
        <v>0</v>
      </c>
      <c r="AO106">
        <f t="shared" si="55"/>
        <v>0</v>
      </c>
      <c r="AP106">
        <f t="shared" si="59"/>
        <v>0</v>
      </c>
      <c r="AQ106" s="74" t="str" cm="1">
        <f t="array" ref="AQ106">IFERROR(_xlfn.XLOOKUP($AB106,Blad1!$B$9:$B$43,Blad1!$C$9:$C$43+E106),"")</f>
        <v/>
      </c>
      <c r="AR106" s="74" t="str" cm="1">
        <f t="array" ref="AR106">IFERROR(_xlfn.XLOOKUP($AB106,Blad1!$J$9:$J$43,Blad1!$K$9:$K$43+E106),"")</f>
        <v/>
      </c>
      <c r="AS106" s="74" t="str" cm="1">
        <f t="array" ref="AS106">IFERROR(_xlfn.XLOOKUP($AB106,Blad1!$R$9:$R$43,Blad1!$S$9:$S$43+E106),"")</f>
        <v/>
      </c>
      <c r="AT106" s="74" t="str" cm="1">
        <f t="array" ref="AT106">IFERROR(_xlfn.XLOOKUP($AB106,Blad1!$AD$9:$AD$43,Blad1!$AE$9:$AE$43+E106),"")</f>
        <v/>
      </c>
      <c r="AU106" s="74" t="str" cm="1">
        <f t="array" ref="AU106">IFERROR(_xlfn.XLOOKUP($AB106,Blad1!$F$9:$F$43,Blad1!$G$9:$G$43+E106),"")</f>
        <v/>
      </c>
      <c r="AV106" s="74" t="str" cm="1">
        <f t="array" ref="AV106">IFERROR(_xlfn.XLOOKUP($AB106,Blad1!$N$9:$N$43,Blad1!$O$9:$O$43+E106),"")</f>
        <v/>
      </c>
      <c r="AW106" s="74"/>
      <c r="AX106" s="74" t="str" cm="1">
        <f t="array" ref="AX106">IFERROR(_xlfn.XLOOKUP($AB106,Blad1!$V$9:$V$43,Blad1!$W$9:$W$43+E106),"")</f>
        <v/>
      </c>
      <c r="AY106" s="74" t="str">
        <f>IF(B106="","",(_xlfn.XLOOKUP($AB106,Kontotabell!$X$12:$X$121,'3. Raindance'!$C$12:$C$121,"")))</f>
        <v/>
      </c>
      <c r="AZ106" s="74" t="str">
        <f>IF(B106="","",(_xlfn.XLOOKUP($AC106,Kontotabell!$X$12:$X$121,'3. Raindance'!$C$12:$C$121,"")))</f>
        <v/>
      </c>
    </row>
    <row r="107" spans="1:52" x14ac:dyDescent="0.25">
      <c r="A107" t="str">
        <v/>
      </c>
      <c r="B107" t="str">
        <v/>
      </c>
      <c r="C107" t="str">
        <v/>
      </c>
      <c r="D107" s="88">
        <v>0</v>
      </c>
      <c r="E107" s="88">
        <v>0</v>
      </c>
      <c r="F107" s="248">
        <f t="shared" si="42"/>
        <v>0</v>
      </c>
      <c r="G107" s="248">
        <f t="shared" si="43"/>
        <v>0</v>
      </c>
      <c r="H107" s="248">
        <f t="shared" si="44"/>
        <v>0</v>
      </c>
      <c r="I107" s="248">
        <f t="shared" si="44"/>
        <v>0</v>
      </c>
      <c r="J107" s="248">
        <f t="shared" si="45"/>
        <v>0</v>
      </c>
      <c r="K107" s="248"/>
      <c r="L107" s="248">
        <f t="shared" si="46"/>
        <v>0</v>
      </c>
      <c r="M107" s="248">
        <f t="shared" si="56"/>
        <v>0</v>
      </c>
      <c r="N107" s="248">
        <f t="shared" si="47"/>
        <v>0</v>
      </c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t="str">
        <f t="shared" si="57"/>
        <v/>
      </c>
      <c r="AC107" t="str">
        <f t="shared" si="58"/>
        <v/>
      </c>
      <c r="AG107">
        <f t="shared" si="48"/>
        <v>0</v>
      </c>
      <c r="AH107">
        <f t="shared" si="49"/>
        <v>0</v>
      </c>
      <c r="AI107">
        <f t="shared" si="50"/>
        <v>0</v>
      </c>
      <c r="AJ107">
        <f t="shared" si="51"/>
        <v>0</v>
      </c>
      <c r="AK107">
        <f t="shared" si="52"/>
        <v>0</v>
      </c>
      <c r="AL107">
        <f t="shared" si="53"/>
        <v>0</v>
      </c>
      <c r="AN107">
        <f t="shared" si="54"/>
        <v>0</v>
      </c>
      <c r="AO107">
        <f t="shared" si="55"/>
        <v>0</v>
      </c>
      <c r="AP107">
        <f t="shared" si="59"/>
        <v>0</v>
      </c>
      <c r="AQ107" s="74" t="str" cm="1">
        <f t="array" ref="AQ107">IFERROR(_xlfn.XLOOKUP($AB107,Blad1!$B$9:$B$43,Blad1!$C$9:$C$43+E107),"")</f>
        <v/>
      </c>
      <c r="AR107" s="74" t="str" cm="1">
        <f t="array" ref="AR107">IFERROR(_xlfn.XLOOKUP($AB107,Blad1!$J$9:$J$43,Blad1!$K$9:$K$43+E107),"")</f>
        <v/>
      </c>
      <c r="AS107" s="74" t="str" cm="1">
        <f t="array" ref="AS107">IFERROR(_xlfn.XLOOKUP($AB107,Blad1!$R$9:$R$43,Blad1!$S$9:$S$43+E107),"")</f>
        <v/>
      </c>
      <c r="AT107" s="74" t="str" cm="1">
        <f t="array" ref="AT107">IFERROR(_xlfn.XLOOKUP($AB107,Blad1!$AD$9:$AD$43,Blad1!$AE$9:$AE$43+E107),"")</f>
        <v/>
      </c>
      <c r="AU107" s="74" t="str" cm="1">
        <f t="array" ref="AU107">IFERROR(_xlfn.XLOOKUP($AB107,Blad1!$F$9:$F$43,Blad1!$G$9:$G$43+E107),"")</f>
        <v/>
      </c>
      <c r="AV107" s="74" t="str" cm="1">
        <f t="array" ref="AV107">IFERROR(_xlfn.XLOOKUP($AB107,Blad1!$N$9:$N$43,Blad1!$O$9:$O$43+E107),"")</f>
        <v/>
      </c>
      <c r="AW107" s="74"/>
      <c r="AX107" s="74" t="str" cm="1">
        <f t="array" ref="AX107">IFERROR(_xlfn.XLOOKUP($AB107,Blad1!$V$9:$V$43,Blad1!$W$9:$W$43+E107),"")</f>
        <v/>
      </c>
      <c r="AY107" s="74" t="str">
        <f>IF(B107="","",(_xlfn.XLOOKUP($AB107,Kontotabell!$X$12:$X$121,'3. Raindance'!$C$12:$C$121,"")))</f>
        <v/>
      </c>
      <c r="AZ107" s="74" t="str">
        <f>IF(B107="","",(_xlfn.XLOOKUP($AC107,Kontotabell!$X$12:$X$121,'3. Raindance'!$C$12:$C$121,"")))</f>
        <v/>
      </c>
    </row>
    <row r="108" spans="1:52" x14ac:dyDescent="0.25">
      <c r="A108" t="str">
        <v/>
      </c>
      <c r="B108" t="str">
        <v/>
      </c>
      <c r="C108" t="str">
        <v/>
      </c>
      <c r="D108" s="88">
        <v>0</v>
      </c>
      <c r="E108" s="88">
        <v>0</v>
      </c>
      <c r="F108" s="248">
        <f t="shared" si="42"/>
        <v>0</v>
      </c>
      <c r="G108" s="248">
        <f t="shared" si="43"/>
        <v>0</v>
      </c>
      <c r="H108" s="248">
        <f t="shared" si="44"/>
        <v>0</v>
      </c>
      <c r="I108" s="248">
        <f t="shared" si="44"/>
        <v>0</v>
      </c>
      <c r="J108" s="248">
        <f t="shared" si="45"/>
        <v>0</v>
      </c>
      <c r="K108" s="248"/>
      <c r="L108" s="248">
        <f t="shared" si="46"/>
        <v>0</v>
      </c>
      <c r="M108" s="248">
        <f t="shared" si="56"/>
        <v>0</v>
      </c>
      <c r="N108" s="248">
        <f t="shared" si="47"/>
        <v>0</v>
      </c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t="str">
        <f t="shared" si="57"/>
        <v/>
      </c>
      <c r="AC108" t="str">
        <f t="shared" si="58"/>
        <v/>
      </c>
      <c r="AG108">
        <f t="shared" si="48"/>
        <v>0</v>
      </c>
      <c r="AH108">
        <f t="shared" si="49"/>
        <v>0</v>
      </c>
      <c r="AI108">
        <f t="shared" si="50"/>
        <v>0</v>
      </c>
      <c r="AJ108">
        <f t="shared" si="51"/>
        <v>0</v>
      </c>
      <c r="AK108">
        <f t="shared" si="52"/>
        <v>0</v>
      </c>
      <c r="AL108">
        <f t="shared" si="53"/>
        <v>0</v>
      </c>
      <c r="AN108">
        <f t="shared" si="54"/>
        <v>0</v>
      </c>
      <c r="AO108">
        <f t="shared" si="55"/>
        <v>0</v>
      </c>
      <c r="AP108">
        <f t="shared" si="59"/>
        <v>0</v>
      </c>
      <c r="AQ108" s="74" t="str" cm="1">
        <f t="array" ref="AQ108">IFERROR(_xlfn.XLOOKUP($AB108,Blad1!$B$9:$B$43,Blad1!$C$9:$C$43+E108),"")</f>
        <v/>
      </c>
      <c r="AR108" s="74" t="str" cm="1">
        <f t="array" ref="AR108">IFERROR(_xlfn.XLOOKUP($AB108,Blad1!$J$9:$J$43,Blad1!$K$9:$K$43+E108),"")</f>
        <v/>
      </c>
      <c r="AS108" s="74" t="str" cm="1">
        <f t="array" ref="AS108">IFERROR(_xlfn.XLOOKUP($AB108,Blad1!$R$9:$R$43,Blad1!$S$9:$S$43+E108),"")</f>
        <v/>
      </c>
      <c r="AT108" s="74" t="str" cm="1">
        <f t="array" ref="AT108">IFERROR(_xlfn.XLOOKUP($AB108,Blad1!$AD$9:$AD$43,Blad1!$AE$9:$AE$43+E108),"")</f>
        <v/>
      </c>
      <c r="AU108" s="74" t="str" cm="1">
        <f t="array" ref="AU108">IFERROR(_xlfn.XLOOKUP($AB108,Blad1!$F$9:$F$43,Blad1!$G$9:$G$43+E108),"")</f>
        <v/>
      </c>
      <c r="AV108" s="74" t="str" cm="1">
        <f t="array" ref="AV108">IFERROR(_xlfn.XLOOKUP($AB108,Blad1!$N$9:$N$43,Blad1!$O$9:$O$43+E108),"")</f>
        <v/>
      </c>
      <c r="AW108" s="74"/>
      <c r="AX108" s="74" t="str" cm="1">
        <f t="array" ref="AX108">IFERROR(_xlfn.XLOOKUP($AB108,Blad1!$V$9:$V$43,Blad1!$W$9:$W$43+E108),"")</f>
        <v/>
      </c>
      <c r="AY108" s="74" t="str">
        <f>IF(B108="","",(_xlfn.XLOOKUP($AB108,Kontotabell!$X$12:$X$121,'3. Raindance'!$C$12:$C$121,"")))</f>
        <v/>
      </c>
      <c r="AZ108" s="74" t="str">
        <f>IF(B108="","",(_xlfn.XLOOKUP($AC108,Kontotabell!$X$12:$X$121,'3. Raindance'!$C$12:$C$121,"")))</f>
        <v/>
      </c>
    </row>
    <row r="109" spans="1:52" x14ac:dyDescent="0.25">
      <c r="A109" t="str">
        <v/>
      </c>
      <c r="B109" t="str">
        <v/>
      </c>
      <c r="C109" t="str">
        <v/>
      </c>
      <c r="D109" s="88">
        <v>0</v>
      </c>
      <c r="E109" s="88">
        <v>0</v>
      </c>
      <c r="F109" s="248">
        <f t="shared" si="42"/>
        <v>0</v>
      </c>
      <c r="G109" s="248">
        <f t="shared" si="43"/>
        <v>0</v>
      </c>
      <c r="H109" s="248">
        <f t="shared" si="44"/>
        <v>0</v>
      </c>
      <c r="I109" s="248">
        <f t="shared" si="44"/>
        <v>0</v>
      </c>
      <c r="J109" s="248">
        <f t="shared" si="45"/>
        <v>0</v>
      </c>
      <c r="K109" s="248"/>
      <c r="L109" s="248">
        <f t="shared" si="46"/>
        <v>0</v>
      </c>
      <c r="M109" s="248">
        <f t="shared" si="56"/>
        <v>0</v>
      </c>
      <c r="N109" s="248">
        <f t="shared" si="47"/>
        <v>0</v>
      </c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t="str">
        <f t="shared" si="57"/>
        <v/>
      </c>
      <c r="AC109" t="str">
        <f t="shared" si="58"/>
        <v/>
      </c>
      <c r="AG109">
        <f t="shared" si="48"/>
        <v>0</v>
      </c>
      <c r="AH109">
        <f t="shared" si="49"/>
        <v>0</v>
      </c>
      <c r="AI109">
        <f t="shared" si="50"/>
        <v>0</v>
      </c>
      <c r="AJ109">
        <f t="shared" si="51"/>
        <v>0</v>
      </c>
      <c r="AK109">
        <f t="shared" si="52"/>
        <v>0</v>
      </c>
      <c r="AL109">
        <f t="shared" si="53"/>
        <v>0</v>
      </c>
      <c r="AN109">
        <f t="shared" si="54"/>
        <v>0</v>
      </c>
      <c r="AO109">
        <f t="shared" si="55"/>
        <v>0</v>
      </c>
      <c r="AP109">
        <f t="shared" si="59"/>
        <v>0</v>
      </c>
      <c r="AQ109" s="74" t="str" cm="1">
        <f t="array" ref="AQ109">IFERROR(_xlfn.XLOOKUP($AB109,Blad1!$B$9:$B$43,Blad1!$C$9:$C$43+E109),"")</f>
        <v/>
      </c>
      <c r="AR109" s="74" t="str" cm="1">
        <f t="array" ref="AR109">IFERROR(_xlfn.XLOOKUP($AB109,Blad1!$J$9:$J$43,Blad1!$K$9:$K$43+E109),"")</f>
        <v/>
      </c>
      <c r="AS109" s="74" t="str" cm="1">
        <f t="array" ref="AS109">IFERROR(_xlfn.XLOOKUP($AB109,Blad1!$R$9:$R$43,Blad1!$S$9:$S$43+E109),"")</f>
        <v/>
      </c>
      <c r="AT109" s="74" t="str" cm="1">
        <f t="array" ref="AT109">IFERROR(_xlfn.XLOOKUP($AB109,Blad1!$AD$9:$AD$43,Blad1!$AE$9:$AE$43+E109),"")</f>
        <v/>
      </c>
      <c r="AU109" s="74" t="str" cm="1">
        <f t="array" ref="AU109">IFERROR(_xlfn.XLOOKUP($AB109,Blad1!$F$9:$F$43,Blad1!$G$9:$G$43+E109),"")</f>
        <v/>
      </c>
      <c r="AV109" s="74" t="str" cm="1">
        <f t="array" ref="AV109">IFERROR(_xlfn.XLOOKUP($AB109,Blad1!$N$9:$N$43,Blad1!$O$9:$O$43+E109),"")</f>
        <v/>
      </c>
      <c r="AW109" s="74"/>
      <c r="AX109" s="74" t="str" cm="1">
        <f t="array" ref="AX109">IFERROR(_xlfn.XLOOKUP($AB109,Blad1!$V$9:$V$43,Blad1!$W$9:$W$43+E109),"")</f>
        <v/>
      </c>
      <c r="AY109" s="74" t="str">
        <f>IF(B109="","",(_xlfn.XLOOKUP($AB109,Kontotabell!$X$12:$X$121,'3. Raindance'!$C$12:$C$121,"")))</f>
        <v/>
      </c>
      <c r="AZ109" s="74" t="str">
        <f>IF(B109="","",(_xlfn.XLOOKUP($AC109,Kontotabell!$X$12:$X$121,'3. Raindance'!$C$12:$C$121,"")))</f>
        <v/>
      </c>
    </row>
    <row r="110" spans="1:52" x14ac:dyDescent="0.25">
      <c r="A110" t="str">
        <v/>
      </c>
      <c r="B110" t="str">
        <v/>
      </c>
      <c r="C110" t="str">
        <v/>
      </c>
      <c r="D110" s="88">
        <v>0</v>
      </c>
      <c r="E110" s="88">
        <v>0</v>
      </c>
      <c r="F110" s="248">
        <f t="shared" si="42"/>
        <v>0</v>
      </c>
      <c r="G110" s="248">
        <f t="shared" si="43"/>
        <v>0</v>
      </c>
      <c r="H110" s="248">
        <f t="shared" si="44"/>
        <v>0</v>
      </c>
      <c r="I110" s="248">
        <f t="shared" si="44"/>
        <v>0</v>
      </c>
      <c r="J110" s="248">
        <f t="shared" si="45"/>
        <v>0</v>
      </c>
      <c r="K110" s="248"/>
      <c r="L110" s="248">
        <f t="shared" si="46"/>
        <v>0</v>
      </c>
      <c r="M110" s="248">
        <f t="shared" si="56"/>
        <v>0</v>
      </c>
      <c r="N110" s="248">
        <f t="shared" si="47"/>
        <v>0</v>
      </c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t="str">
        <f t="shared" si="57"/>
        <v/>
      </c>
      <c r="AC110" t="str">
        <f t="shared" si="58"/>
        <v/>
      </c>
      <c r="AG110">
        <f t="shared" si="48"/>
        <v>0</v>
      </c>
      <c r="AH110">
        <f t="shared" si="49"/>
        <v>0</v>
      </c>
      <c r="AI110">
        <f t="shared" si="50"/>
        <v>0</v>
      </c>
      <c r="AJ110">
        <f t="shared" si="51"/>
        <v>0</v>
      </c>
      <c r="AK110">
        <f t="shared" si="52"/>
        <v>0</v>
      </c>
      <c r="AL110">
        <f t="shared" si="53"/>
        <v>0</v>
      </c>
      <c r="AN110">
        <f t="shared" si="54"/>
        <v>0</v>
      </c>
      <c r="AO110">
        <f t="shared" si="55"/>
        <v>0</v>
      </c>
      <c r="AP110">
        <f t="shared" si="59"/>
        <v>0</v>
      </c>
      <c r="AQ110" s="74" t="str" cm="1">
        <f t="array" ref="AQ110">IFERROR(_xlfn.XLOOKUP($AB110,Blad1!$B$9:$B$43,Blad1!$C$9:$C$43+E110),"")</f>
        <v/>
      </c>
      <c r="AR110" s="74" t="str" cm="1">
        <f t="array" ref="AR110">IFERROR(_xlfn.XLOOKUP($AB110,Blad1!$J$9:$J$43,Blad1!$K$9:$K$43+E110),"")</f>
        <v/>
      </c>
      <c r="AS110" s="74" t="str" cm="1">
        <f t="array" ref="AS110">IFERROR(_xlfn.XLOOKUP($AB110,Blad1!$R$9:$R$43,Blad1!$S$9:$S$43+E110),"")</f>
        <v/>
      </c>
      <c r="AT110" s="74" t="str" cm="1">
        <f t="array" ref="AT110">IFERROR(_xlfn.XLOOKUP($AB110,Blad1!$AD$9:$AD$43,Blad1!$AE$9:$AE$43+E110),"")</f>
        <v/>
      </c>
      <c r="AU110" s="74" t="str" cm="1">
        <f t="array" ref="AU110">IFERROR(_xlfn.XLOOKUP($AB110,Blad1!$F$9:$F$43,Blad1!$G$9:$G$43+E110),"")</f>
        <v/>
      </c>
      <c r="AV110" s="74" t="str" cm="1">
        <f t="array" ref="AV110">IFERROR(_xlfn.XLOOKUP($AB110,Blad1!$N$9:$N$43,Blad1!$O$9:$O$43+E110),"")</f>
        <v/>
      </c>
      <c r="AW110" s="74"/>
      <c r="AX110" s="74" t="str" cm="1">
        <f t="array" ref="AX110">IFERROR(_xlfn.XLOOKUP($AB110,Blad1!$V$9:$V$43,Blad1!$W$9:$W$43+E110),"")</f>
        <v/>
      </c>
      <c r="AY110" s="74" t="str">
        <f>IF(B110="","",(_xlfn.XLOOKUP($AB110,Kontotabell!$X$12:$X$121,'3. Raindance'!$C$12:$C$121,"")))</f>
        <v/>
      </c>
      <c r="AZ110" s="74" t="str">
        <f>IF(B110="","",(_xlfn.XLOOKUP($AC110,Kontotabell!$X$12:$X$121,'3. Raindance'!$C$12:$C$121,"")))</f>
        <v/>
      </c>
    </row>
    <row r="111" spans="1:52" x14ac:dyDescent="0.25">
      <c r="A111" t="str">
        <v/>
      </c>
      <c r="B111" t="str">
        <v/>
      </c>
      <c r="C111" t="str">
        <v/>
      </c>
      <c r="D111" s="88">
        <v>0</v>
      </c>
      <c r="E111" s="88">
        <v>0</v>
      </c>
      <c r="F111" s="248">
        <f t="shared" si="42"/>
        <v>0</v>
      </c>
      <c r="G111" s="248">
        <f t="shared" si="43"/>
        <v>0</v>
      </c>
      <c r="H111" s="248">
        <f t="shared" si="44"/>
        <v>0</v>
      </c>
      <c r="I111" s="248">
        <f t="shared" si="44"/>
        <v>0</v>
      </c>
      <c r="J111" s="248">
        <f t="shared" si="45"/>
        <v>0</v>
      </c>
      <c r="K111" s="248"/>
      <c r="L111" s="248">
        <f t="shared" si="46"/>
        <v>0</v>
      </c>
      <c r="M111" s="248">
        <f t="shared" si="56"/>
        <v>0</v>
      </c>
      <c r="N111" s="248">
        <f t="shared" si="47"/>
        <v>0</v>
      </c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t="str">
        <f t="shared" si="57"/>
        <v/>
      </c>
      <c r="AC111" t="str">
        <f t="shared" si="58"/>
        <v/>
      </c>
      <c r="AG111">
        <f t="shared" si="48"/>
        <v>0</v>
      </c>
      <c r="AH111">
        <f t="shared" si="49"/>
        <v>0</v>
      </c>
      <c r="AI111">
        <f t="shared" si="50"/>
        <v>0</v>
      </c>
      <c r="AJ111">
        <f t="shared" si="51"/>
        <v>0</v>
      </c>
      <c r="AK111">
        <f t="shared" si="52"/>
        <v>0</v>
      </c>
      <c r="AL111">
        <f t="shared" si="53"/>
        <v>0</v>
      </c>
      <c r="AN111">
        <f t="shared" si="54"/>
        <v>0</v>
      </c>
      <c r="AO111">
        <f t="shared" si="55"/>
        <v>0</v>
      </c>
      <c r="AP111">
        <f t="shared" si="59"/>
        <v>0</v>
      </c>
      <c r="AQ111" s="74" t="str" cm="1">
        <f t="array" ref="AQ111">IFERROR(_xlfn.XLOOKUP($AB111,Blad1!$B$9:$B$43,Blad1!$C$9:$C$43+E111),"")</f>
        <v/>
      </c>
      <c r="AR111" s="74" t="str" cm="1">
        <f t="array" ref="AR111">IFERROR(_xlfn.XLOOKUP($AB111,Blad1!$J$9:$J$43,Blad1!$K$9:$K$43+E111),"")</f>
        <v/>
      </c>
      <c r="AS111" s="74" t="str" cm="1">
        <f t="array" ref="AS111">IFERROR(_xlfn.XLOOKUP($AB111,Blad1!$R$9:$R$43,Blad1!$S$9:$S$43+E111),"")</f>
        <v/>
      </c>
      <c r="AT111" s="74" t="str" cm="1">
        <f t="array" ref="AT111">IFERROR(_xlfn.XLOOKUP($AB111,Blad1!$AD$9:$AD$43,Blad1!$AE$9:$AE$43+E111),"")</f>
        <v/>
      </c>
      <c r="AU111" s="74" t="str" cm="1">
        <f t="array" ref="AU111">IFERROR(_xlfn.XLOOKUP($AB111,Blad1!$F$9:$F$43,Blad1!$G$9:$G$43+E111),"")</f>
        <v/>
      </c>
      <c r="AV111" s="74" t="str" cm="1">
        <f t="array" ref="AV111">IFERROR(_xlfn.XLOOKUP($AB111,Blad1!$N$9:$N$43,Blad1!$O$9:$O$43+E111),"")</f>
        <v/>
      </c>
      <c r="AW111" s="74"/>
      <c r="AX111" s="74" t="str" cm="1">
        <f t="array" ref="AX111">IFERROR(_xlfn.XLOOKUP($AB111,Blad1!$V$9:$V$43,Blad1!$W$9:$W$43+E111),"")</f>
        <v/>
      </c>
      <c r="AY111" s="74" t="str">
        <f>IF(B111="","",(_xlfn.XLOOKUP($AB111,Kontotabell!$X$12:$X$121,'3. Raindance'!$C$12:$C$121,"")))</f>
        <v/>
      </c>
      <c r="AZ111" s="74" t="str">
        <f>IF(B111="","",(_xlfn.XLOOKUP($AC111,Kontotabell!$X$12:$X$121,'3. Raindance'!$C$12:$C$121,"")))</f>
        <v/>
      </c>
    </row>
    <row r="112" spans="1:52" x14ac:dyDescent="0.25">
      <c r="A112" t="str">
        <v/>
      </c>
      <c r="B112" t="str">
        <v/>
      </c>
      <c r="C112" t="str">
        <v/>
      </c>
      <c r="D112" s="88">
        <v>0</v>
      </c>
      <c r="E112" s="88">
        <v>0</v>
      </c>
      <c r="F112" s="248">
        <f t="shared" si="42"/>
        <v>0</v>
      </c>
      <c r="G112" s="248">
        <f t="shared" si="43"/>
        <v>0</v>
      </c>
      <c r="H112" s="248">
        <f t="shared" si="44"/>
        <v>0</v>
      </c>
      <c r="I112" s="248">
        <f t="shared" si="44"/>
        <v>0</v>
      </c>
      <c r="J112" s="248">
        <f t="shared" si="45"/>
        <v>0</v>
      </c>
      <c r="K112" s="248"/>
      <c r="L112" s="248">
        <f t="shared" si="46"/>
        <v>0</v>
      </c>
      <c r="M112" s="248">
        <f t="shared" si="56"/>
        <v>0</v>
      </c>
      <c r="N112" s="248">
        <f t="shared" si="47"/>
        <v>0</v>
      </c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t="str">
        <f t="shared" si="57"/>
        <v/>
      </c>
      <c r="AC112" t="str">
        <f t="shared" si="58"/>
        <v/>
      </c>
      <c r="AG112">
        <f t="shared" si="48"/>
        <v>0</v>
      </c>
      <c r="AH112">
        <f t="shared" si="49"/>
        <v>0</v>
      </c>
      <c r="AI112">
        <f t="shared" si="50"/>
        <v>0</v>
      </c>
      <c r="AJ112">
        <f t="shared" si="51"/>
        <v>0</v>
      </c>
      <c r="AK112">
        <f t="shared" si="52"/>
        <v>0</v>
      </c>
      <c r="AL112">
        <f t="shared" si="53"/>
        <v>0</v>
      </c>
      <c r="AN112">
        <f t="shared" si="54"/>
        <v>0</v>
      </c>
      <c r="AO112">
        <f t="shared" si="55"/>
        <v>0</v>
      </c>
      <c r="AP112">
        <f t="shared" si="59"/>
        <v>0</v>
      </c>
      <c r="AQ112" s="74" t="str" cm="1">
        <f t="array" ref="AQ112">IFERROR(_xlfn.XLOOKUP($AB112,Blad1!$B$9:$B$43,Blad1!$C$9:$C$43+E112),"")</f>
        <v/>
      </c>
      <c r="AR112" s="74" t="str" cm="1">
        <f t="array" ref="AR112">IFERROR(_xlfn.XLOOKUP($AB112,Blad1!$J$9:$J$43,Blad1!$K$9:$K$43+E112),"")</f>
        <v/>
      </c>
      <c r="AS112" s="74" t="str" cm="1">
        <f t="array" ref="AS112">IFERROR(_xlfn.XLOOKUP($AB112,Blad1!$R$9:$R$43,Blad1!$S$9:$S$43+E112),"")</f>
        <v/>
      </c>
      <c r="AT112" s="74" t="str" cm="1">
        <f t="array" ref="AT112">IFERROR(_xlfn.XLOOKUP($AB112,Blad1!$AD$9:$AD$43,Blad1!$AE$9:$AE$43+E112),"")</f>
        <v/>
      </c>
      <c r="AU112" s="74" t="str" cm="1">
        <f t="array" ref="AU112">IFERROR(_xlfn.XLOOKUP($AB112,Blad1!$F$9:$F$43,Blad1!$G$9:$G$43+E112),"")</f>
        <v/>
      </c>
      <c r="AV112" s="74" t="str" cm="1">
        <f t="array" ref="AV112">IFERROR(_xlfn.XLOOKUP($AB112,Blad1!$N$9:$N$43,Blad1!$O$9:$O$43+E112),"")</f>
        <v/>
      </c>
      <c r="AW112" s="74"/>
      <c r="AX112" s="74" t="str" cm="1">
        <f t="array" ref="AX112">IFERROR(_xlfn.XLOOKUP($AB112,Blad1!$V$9:$V$43,Blad1!$W$9:$W$43+E112),"")</f>
        <v/>
      </c>
      <c r="AY112" s="74" t="str">
        <f>IF(B112="","",(_xlfn.XLOOKUP($AB112,Kontotabell!$X$12:$X$121,'3. Raindance'!$C$12:$C$121,"")))</f>
        <v/>
      </c>
      <c r="AZ112" s="74" t="str">
        <f>IF(B112="","",(_xlfn.XLOOKUP($AC112,Kontotabell!$X$12:$X$121,'3. Raindance'!$C$12:$C$121,"")))</f>
        <v/>
      </c>
    </row>
    <row r="113" spans="1:52" x14ac:dyDescent="0.25">
      <c r="A113" t="str">
        <v/>
      </c>
      <c r="B113" t="str">
        <v/>
      </c>
      <c r="C113" t="str">
        <v/>
      </c>
      <c r="D113" s="88">
        <v>0</v>
      </c>
      <c r="E113" s="88">
        <v>0</v>
      </c>
      <c r="F113" s="248">
        <f t="shared" si="42"/>
        <v>0</v>
      </c>
      <c r="G113" s="248">
        <f t="shared" si="43"/>
        <v>0</v>
      </c>
      <c r="H113" s="248">
        <f t="shared" si="44"/>
        <v>0</v>
      </c>
      <c r="I113" s="248">
        <f t="shared" si="44"/>
        <v>0</v>
      </c>
      <c r="J113" s="248">
        <f t="shared" si="45"/>
        <v>0</v>
      </c>
      <c r="K113" s="248"/>
      <c r="L113" s="248">
        <f t="shared" si="46"/>
        <v>0</v>
      </c>
      <c r="M113" s="248">
        <f t="shared" si="56"/>
        <v>0</v>
      </c>
      <c r="N113" s="248">
        <f t="shared" si="47"/>
        <v>0</v>
      </c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t="str">
        <f t="shared" si="57"/>
        <v/>
      </c>
      <c r="AC113" t="str">
        <f t="shared" si="58"/>
        <v/>
      </c>
      <c r="AG113">
        <f t="shared" si="48"/>
        <v>0</v>
      </c>
      <c r="AH113">
        <f t="shared" si="49"/>
        <v>0</v>
      </c>
      <c r="AI113">
        <f t="shared" si="50"/>
        <v>0</v>
      </c>
      <c r="AJ113">
        <f t="shared" si="51"/>
        <v>0</v>
      </c>
      <c r="AK113">
        <f t="shared" si="52"/>
        <v>0</v>
      </c>
      <c r="AL113">
        <f t="shared" si="53"/>
        <v>0</v>
      </c>
      <c r="AN113">
        <f t="shared" si="54"/>
        <v>0</v>
      </c>
      <c r="AO113">
        <f t="shared" si="55"/>
        <v>0</v>
      </c>
      <c r="AP113">
        <f t="shared" si="59"/>
        <v>0</v>
      </c>
      <c r="AQ113" s="74" t="str" cm="1">
        <f t="array" ref="AQ113">IFERROR(_xlfn.XLOOKUP($AB113,Blad1!$B$9:$B$43,Blad1!$C$9:$C$43+E113),"")</f>
        <v/>
      </c>
      <c r="AR113" s="74" t="str" cm="1">
        <f t="array" ref="AR113">IFERROR(_xlfn.XLOOKUP($AB113,Blad1!$J$9:$J$43,Blad1!$K$9:$K$43+E113),"")</f>
        <v/>
      </c>
      <c r="AS113" s="74" t="str" cm="1">
        <f t="array" ref="AS113">IFERROR(_xlfn.XLOOKUP($AB113,Blad1!$R$9:$R$43,Blad1!$S$9:$S$43+E113),"")</f>
        <v/>
      </c>
      <c r="AT113" s="74" t="str" cm="1">
        <f t="array" ref="AT113">IFERROR(_xlfn.XLOOKUP($AB113,Blad1!$AD$9:$AD$43,Blad1!$AE$9:$AE$43+E113),"")</f>
        <v/>
      </c>
      <c r="AU113" s="74" t="str" cm="1">
        <f t="array" ref="AU113">IFERROR(_xlfn.XLOOKUP($AB113,Blad1!$F$9:$F$43,Blad1!$G$9:$G$43+E113),"")</f>
        <v/>
      </c>
      <c r="AV113" s="74" t="str" cm="1">
        <f t="array" ref="AV113">IFERROR(_xlfn.XLOOKUP($AB113,Blad1!$N$9:$N$43,Blad1!$O$9:$O$43+E113),"")</f>
        <v/>
      </c>
      <c r="AW113" s="74"/>
      <c r="AX113" s="74" t="str" cm="1">
        <f t="array" ref="AX113">IFERROR(_xlfn.XLOOKUP($AB113,Blad1!$V$9:$V$43,Blad1!$W$9:$W$43+E113),"")</f>
        <v/>
      </c>
      <c r="AY113" s="74" t="str">
        <f>IF(B113="","",(_xlfn.XLOOKUP($AB113,Kontotabell!$X$12:$X$121,'3. Raindance'!$C$12:$C$121,"")))</f>
        <v/>
      </c>
      <c r="AZ113" s="74" t="str">
        <f>IF(B113="","",(_xlfn.XLOOKUP($AC113,Kontotabell!$X$12:$X$121,'3. Raindance'!$C$12:$C$121,"")))</f>
        <v/>
      </c>
    </row>
    <row r="114" spans="1:52" x14ac:dyDescent="0.25">
      <c r="A114" t="str">
        <v/>
      </c>
      <c r="B114" t="str">
        <v/>
      </c>
      <c r="C114" t="str">
        <v/>
      </c>
      <c r="D114" s="88">
        <v>0</v>
      </c>
      <c r="E114" s="88">
        <v>0</v>
      </c>
      <c r="F114" s="248">
        <f t="shared" si="42"/>
        <v>0</v>
      </c>
      <c r="G114" s="248">
        <f t="shared" si="43"/>
        <v>0</v>
      </c>
      <c r="H114" s="248">
        <f t="shared" si="44"/>
        <v>0</v>
      </c>
      <c r="I114" s="248">
        <f t="shared" si="44"/>
        <v>0</v>
      </c>
      <c r="J114" s="248">
        <f t="shared" si="45"/>
        <v>0</v>
      </c>
      <c r="K114" s="248"/>
      <c r="L114" s="248">
        <f t="shared" si="46"/>
        <v>0</v>
      </c>
      <c r="M114" s="248">
        <f t="shared" si="56"/>
        <v>0</v>
      </c>
      <c r="N114" s="248">
        <f t="shared" si="47"/>
        <v>0</v>
      </c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t="str">
        <f t="shared" si="57"/>
        <v/>
      </c>
      <c r="AC114" t="str">
        <f t="shared" si="58"/>
        <v/>
      </c>
      <c r="AG114">
        <f t="shared" si="48"/>
        <v>0</v>
      </c>
      <c r="AH114">
        <f t="shared" si="49"/>
        <v>0</v>
      </c>
      <c r="AI114">
        <f t="shared" si="50"/>
        <v>0</v>
      </c>
      <c r="AJ114">
        <f t="shared" si="51"/>
        <v>0</v>
      </c>
      <c r="AK114">
        <f t="shared" si="52"/>
        <v>0</v>
      </c>
      <c r="AL114">
        <f t="shared" si="53"/>
        <v>0</v>
      </c>
      <c r="AN114">
        <f t="shared" si="54"/>
        <v>0</v>
      </c>
      <c r="AO114">
        <f t="shared" si="55"/>
        <v>0</v>
      </c>
      <c r="AP114">
        <f t="shared" si="59"/>
        <v>0</v>
      </c>
      <c r="AQ114" s="74" t="str" cm="1">
        <f t="array" ref="AQ114">IFERROR(_xlfn.XLOOKUP($AB114,Blad1!$B$9:$B$43,Blad1!$C$9:$C$43+E114),"")</f>
        <v/>
      </c>
      <c r="AR114" s="74" t="str" cm="1">
        <f t="array" ref="AR114">IFERROR(_xlfn.XLOOKUP($AB114,Blad1!$J$9:$J$43,Blad1!$K$9:$K$43+E114),"")</f>
        <v/>
      </c>
      <c r="AS114" s="74" t="str" cm="1">
        <f t="array" ref="AS114">IFERROR(_xlfn.XLOOKUP($AB114,Blad1!$R$9:$R$43,Blad1!$S$9:$S$43+E114),"")</f>
        <v/>
      </c>
      <c r="AT114" s="74" t="str" cm="1">
        <f t="array" ref="AT114">IFERROR(_xlfn.XLOOKUP($AB114,Blad1!$AD$9:$AD$43,Blad1!$AE$9:$AE$43+E114),"")</f>
        <v/>
      </c>
      <c r="AU114" s="74" t="str" cm="1">
        <f t="array" ref="AU114">IFERROR(_xlfn.XLOOKUP($AB114,Blad1!$F$9:$F$43,Blad1!$G$9:$G$43+E114),"")</f>
        <v/>
      </c>
      <c r="AV114" s="74" t="str" cm="1">
        <f t="array" ref="AV114">IFERROR(_xlfn.XLOOKUP($AB114,Blad1!$N$9:$N$43,Blad1!$O$9:$O$43+E114),"")</f>
        <v/>
      </c>
      <c r="AW114" s="74"/>
      <c r="AX114" s="74" t="str" cm="1">
        <f t="array" ref="AX114">IFERROR(_xlfn.XLOOKUP($AB114,Blad1!$V$9:$V$43,Blad1!$W$9:$W$43+E114),"")</f>
        <v/>
      </c>
      <c r="AY114" s="74" t="str">
        <f>IF(B114="","",(_xlfn.XLOOKUP($AB114,Kontotabell!$X$12:$X$121,'3. Raindance'!$C$12:$C$121,"")))</f>
        <v/>
      </c>
      <c r="AZ114" s="74" t="str">
        <f>IF(B114="","",(_xlfn.XLOOKUP($AC114,Kontotabell!$X$12:$X$121,'3. Raindance'!$C$12:$C$121,"")))</f>
        <v/>
      </c>
    </row>
    <row r="115" spans="1:52" x14ac:dyDescent="0.25">
      <c r="A115" t="str">
        <v/>
      </c>
      <c r="B115" t="str">
        <v/>
      </c>
      <c r="C115" t="str">
        <v/>
      </c>
      <c r="D115" s="88">
        <v>0</v>
      </c>
      <c r="E115" s="88">
        <v>0</v>
      </c>
      <c r="F115" s="248">
        <f t="shared" si="42"/>
        <v>0</v>
      </c>
      <c r="G115" s="248">
        <f t="shared" si="43"/>
        <v>0</v>
      </c>
      <c r="H115" s="248">
        <f t="shared" si="44"/>
        <v>0</v>
      </c>
      <c r="I115" s="248">
        <f t="shared" si="44"/>
        <v>0</v>
      </c>
      <c r="J115" s="248">
        <f t="shared" si="45"/>
        <v>0</v>
      </c>
      <c r="K115" s="248"/>
      <c r="L115" s="248">
        <f t="shared" si="46"/>
        <v>0</v>
      </c>
      <c r="M115" s="248">
        <f t="shared" si="56"/>
        <v>0</v>
      </c>
      <c r="N115" s="248">
        <f t="shared" si="47"/>
        <v>0</v>
      </c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t="str">
        <f t="shared" si="57"/>
        <v/>
      </c>
      <c r="AC115" t="str">
        <f t="shared" si="58"/>
        <v/>
      </c>
      <c r="AG115">
        <f t="shared" si="48"/>
        <v>0</v>
      </c>
      <c r="AH115">
        <f t="shared" si="49"/>
        <v>0</v>
      </c>
      <c r="AI115">
        <f t="shared" si="50"/>
        <v>0</v>
      </c>
      <c r="AJ115">
        <f t="shared" si="51"/>
        <v>0</v>
      </c>
      <c r="AK115">
        <f t="shared" si="52"/>
        <v>0</v>
      </c>
      <c r="AL115">
        <f t="shared" si="53"/>
        <v>0</v>
      </c>
      <c r="AN115">
        <f t="shared" si="54"/>
        <v>0</v>
      </c>
      <c r="AO115">
        <f t="shared" si="55"/>
        <v>0</v>
      </c>
      <c r="AP115">
        <f t="shared" si="59"/>
        <v>0</v>
      </c>
      <c r="AQ115" s="74" t="str" cm="1">
        <f t="array" ref="AQ115">IFERROR(_xlfn.XLOOKUP($AB115,Blad1!$B$9:$B$43,Blad1!$C$9:$C$43+E115),"")</f>
        <v/>
      </c>
      <c r="AR115" s="74" t="str" cm="1">
        <f t="array" ref="AR115">IFERROR(_xlfn.XLOOKUP($AB115,Blad1!$J$9:$J$43,Blad1!$K$9:$K$43+E115),"")</f>
        <v/>
      </c>
      <c r="AS115" s="74" t="str" cm="1">
        <f t="array" ref="AS115">IFERROR(_xlfn.XLOOKUP($AB115,Blad1!$R$9:$R$43,Blad1!$S$9:$S$43+E115),"")</f>
        <v/>
      </c>
      <c r="AT115" s="74" t="str" cm="1">
        <f t="array" ref="AT115">IFERROR(_xlfn.XLOOKUP($AB115,Blad1!$AD$9:$AD$43,Blad1!$AE$9:$AE$43+E115),"")</f>
        <v/>
      </c>
      <c r="AU115" s="74" t="str" cm="1">
        <f t="array" ref="AU115">IFERROR(_xlfn.XLOOKUP($AB115,Blad1!$F$9:$F$43,Blad1!$G$9:$G$43+E115),"")</f>
        <v/>
      </c>
      <c r="AV115" s="74" t="str" cm="1">
        <f t="array" ref="AV115">IFERROR(_xlfn.XLOOKUP($AB115,Blad1!$N$9:$N$43,Blad1!$O$9:$O$43+E115),"")</f>
        <v/>
      </c>
      <c r="AW115" s="74"/>
      <c r="AX115" s="74" t="str" cm="1">
        <f t="array" ref="AX115">IFERROR(_xlfn.XLOOKUP($AB115,Blad1!$V$9:$V$43,Blad1!$W$9:$W$43+E115),"")</f>
        <v/>
      </c>
      <c r="AY115" s="74" t="str">
        <f>IF(B115="","",(_xlfn.XLOOKUP($AB115,Kontotabell!$X$12:$X$121,'3. Raindance'!$C$12:$C$121,"")))</f>
        <v/>
      </c>
      <c r="AZ115" s="74" t="str">
        <f>IF(B115="","",(_xlfn.XLOOKUP($AC115,Kontotabell!$X$12:$X$121,'3. Raindance'!$C$12:$C$121,"")))</f>
        <v/>
      </c>
    </row>
    <row r="116" spans="1:52" x14ac:dyDescent="0.25">
      <c r="A116" t="str">
        <v/>
      </c>
      <c r="B116" t="str">
        <v/>
      </c>
      <c r="C116" t="str">
        <v/>
      </c>
      <c r="D116" s="88">
        <v>0</v>
      </c>
      <c r="E116" s="88">
        <v>0</v>
      </c>
      <c r="F116" s="248">
        <f t="shared" si="42"/>
        <v>0</v>
      </c>
      <c r="G116" s="248">
        <f t="shared" si="43"/>
        <v>0</v>
      </c>
      <c r="H116" s="248">
        <f t="shared" si="44"/>
        <v>0</v>
      </c>
      <c r="I116" s="248">
        <f t="shared" si="44"/>
        <v>0</v>
      </c>
      <c r="J116" s="248">
        <f t="shared" si="45"/>
        <v>0</v>
      </c>
      <c r="K116" s="248"/>
      <c r="L116" s="248">
        <f t="shared" si="46"/>
        <v>0</v>
      </c>
      <c r="M116" s="248">
        <f t="shared" si="56"/>
        <v>0</v>
      </c>
      <c r="N116" s="248">
        <f t="shared" si="47"/>
        <v>0</v>
      </c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t="str">
        <f t="shared" si="57"/>
        <v/>
      </c>
      <c r="AC116" t="str">
        <f t="shared" si="58"/>
        <v/>
      </c>
      <c r="AG116">
        <f t="shared" si="48"/>
        <v>0</v>
      </c>
      <c r="AH116">
        <f t="shared" si="49"/>
        <v>0</v>
      </c>
      <c r="AI116">
        <f t="shared" si="50"/>
        <v>0</v>
      </c>
      <c r="AJ116">
        <f t="shared" si="51"/>
        <v>0</v>
      </c>
      <c r="AK116">
        <f t="shared" si="52"/>
        <v>0</v>
      </c>
      <c r="AL116">
        <f t="shared" si="53"/>
        <v>0</v>
      </c>
      <c r="AN116">
        <f t="shared" si="54"/>
        <v>0</v>
      </c>
      <c r="AO116">
        <f t="shared" si="55"/>
        <v>0</v>
      </c>
      <c r="AP116">
        <f t="shared" si="59"/>
        <v>0</v>
      </c>
      <c r="AQ116" s="74" t="str" cm="1">
        <f t="array" ref="AQ116">IFERROR(_xlfn.XLOOKUP($AB116,Blad1!$B$9:$B$43,Blad1!$C$9:$C$43+E116),"")</f>
        <v/>
      </c>
      <c r="AR116" s="74" t="str" cm="1">
        <f t="array" ref="AR116">IFERROR(_xlfn.XLOOKUP($AB116,Blad1!$J$9:$J$43,Blad1!$K$9:$K$43+E116),"")</f>
        <v/>
      </c>
      <c r="AS116" s="74" t="str" cm="1">
        <f t="array" ref="AS116">IFERROR(_xlfn.XLOOKUP($AB116,Blad1!$R$9:$R$43,Blad1!$S$9:$S$43+E116),"")</f>
        <v/>
      </c>
      <c r="AT116" s="74" t="str" cm="1">
        <f t="array" ref="AT116">IFERROR(_xlfn.XLOOKUP($AB116,Blad1!$AD$9:$AD$43,Blad1!$AE$9:$AE$43+E116),"")</f>
        <v/>
      </c>
      <c r="AU116" s="74" t="str" cm="1">
        <f t="array" ref="AU116">IFERROR(_xlfn.XLOOKUP($AB116,Blad1!$F$9:$F$43,Blad1!$G$9:$G$43+E116),"")</f>
        <v/>
      </c>
      <c r="AV116" s="74" t="str" cm="1">
        <f t="array" ref="AV116">IFERROR(_xlfn.XLOOKUP($AB116,Blad1!$N$9:$N$43,Blad1!$O$9:$O$43+E116),"")</f>
        <v/>
      </c>
      <c r="AW116" s="74"/>
      <c r="AX116" s="74" t="str" cm="1">
        <f t="array" ref="AX116">IFERROR(_xlfn.XLOOKUP($AB116,Blad1!$V$9:$V$43,Blad1!$W$9:$W$43+E116),"")</f>
        <v/>
      </c>
      <c r="AY116" s="74" t="str">
        <f>IF(B116="","",(_xlfn.XLOOKUP($AB116,Kontotabell!$X$12:$X$121,'3. Raindance'!$C$12:$C$121,"")))</f>
        <v/>
      </c>
      <c r="AZ116" s="74" t="str">
        <f>IF(B116="","",(_xlfn.XLOOKUP($AC116,Kontotabell!$X$12:$X$121,'3. Raindance'!$C$12:$C$121,"")))</f>
        <v/>
      </c>
    </row>
    <row r="117" spans="1:52" x14ac:dyDescent="0.25">
      <c r="A117" t="str">
        <v/>
      </c>
      <c r="B117" t="str">
        <v/>
      </c>
      <c r="C117" t="str">
        <v/>
      </c>
      <c r="D117" s="88">
        <v>0</v>
      </c>
      <c r="E117" s="88">
        <v>0</v>
      </c>
      <c r="F117" s="248">
        <f t="shared" si="42"/>
        <v>0</v>
      </c>
      <c r="G117" s="248">
        <f t="shared" si="43"/>
        <v>0</v>
      </c>
      <c r="H117" s="248">
        <f t="shared" si="44"/>
        <v>0</v>
      </c>
      <c r="I117" s="248">
        <f t="shared" si="44"/>
        <v>0</v>
      </c>
      <c r="J117" s="248">
        <f t="shared" si="45"/>
        <v>0</v>
      </c>
      <c r="K117" s="248"/>
      <c r="L117" s="248">
        <f t="shared" si="46"/>
        <v>0</v>
      </c>
      <c r="M117" s="248">
        <f t="shared" si="56"/>
        <v>0</v>
      </c>
      <c r="N117" s="248">
        <f t="shared" si="47"/>
        <v>0</v>
      </c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t="str">
        <f t="shared" si="57"/>
        <v/>
      </c>
      <c r="AC117" t="str">
        <f t="shared" si="58"/>
        <v/>
      </c>
      <c r="AG117">
        <f t="shared" si="48"/>
        <v>0</v>
      </c>
      <c r="AH117">
        <f t="shared" si="49"/>
        <v>0</v>
      </c>
      <c r="AI117">
        <f t="shared" si="50"/>
        <v>0</v>
      </c>
      <c r="AJ117">
        <f t="shared" si="51"/>
        <v>0</v>
      </c>
      <c r="AK117">
        <f t="shared" si="52"/>
        <v>0</v>
      </c>
      <c r="AL117">
        <f t="shared" si="53"/>
        <v>0</v>
      </c>
      <c r="AN117">
        <f t="shared" si="54"/>
        <v>0</v>
      </c>
      <c r="AO117">
        <f t="shared" si="55"/>
        <v>0</v>
      </c>
      <c r="AP117">
        <f t="shared" si="59"/>
        <v>0</v>
      </c>
      <c r="AQ117" s="74" t="str" cm="1">
        <f t="array" ref="AQ117">IFERROR(_xlfn.XLOOKUP($AB117,Blad1!$B$9:$B$43,Blad1!$C$9:$C$43+E117),"")</f>
        <v/>
      </c>
      <c r="AR117" s="74" t="str" cm="1">
        <f t="array" ref="AR117">IFERROR(_xlfn.XLOOKUP($AB117,Blad1!$J$9:$J$43,Blad1!$K$9:$K$43+E117),"")</f>
        <v/>
      </c>
      <c r="AS117" s="74" t="str" cm="1">
        <f t="array" ref="AS117">IFERROR(_xlfn.XLOOKUP($AB117,Blad1!$R$9:$R$43,Blad1!$S$9:$S$43+E117),"")</f>
        <v/>
      </c>
      <c r="AT117" s="74" t="str" cm="1">
        <f t="array" ref="AT117">IFERROR(_xlfn.XLOOKUP($AB117,Blad1!$AD$9:$AD$43,Blad1!$AE$9:$AE$43+E117),"")</f>
        <v/>
      </c>
      <c r="AU117" s="74" t="str" cm="1">
        <f t="array" ref="AU117">IFERROR(_xlfn.XLOOKUP($AB117,Blad1!$F$9:$F$43,Blad1!$G$9:$G$43+E117),"")</f>
        <v/>
      </c>
      <c r="AV117" s="74" t="str" cm="1">
        <f t="array" ref="AV117">IFERROR(_xlfn.XLOOKUP($AB117,Blad1!$N$9:$N$43,Blad1!$O$9:$O$43+E117),"")</f>
        <v/>
      </c>
      <c r="AW117" s="74"/>
      <c r="AX117" s="74" t="str" cm="1">
        <f t="array" ref="AX117">IFERROR(_xlfn.XLOOKUP($AB117,Blad1!$V$9:$V$43,Blad1!$W$9:$W$43+E117),"")</f>
        <v/>
      </c>
      <c r="AY117" s="74" t="str">
        <f>IF(B117="","",(_xlfn.XLOOKUP($AB117,Kontotabell!$X$12:$X$121,'3. Raindance'!$C$12:$C$121,"")))</f>
        <v/>
      </c>
      <c r="AZ117" s="74" t="str">
        <f>IF(B117="","",(_xlfn.XLOOKUP($AC117,Kontotabell!$X$12:$X$121,'3. Raindance'!$C$12:$C$121,"")))</f>
        <v/>
      </c>
    </row>
    <row r="118" spans="1:52" x14ac:dyDescent="0.25">
      <c r="A118" t="str">
        <v/>
      </c>
      <c r="B118" t="str">
        <v/>
      </c>
      <c r="C118" t="str">
        <v/>
      </c>
      <c r="D118" s="88">
        <v>0</v>
      </c>
      <c r="E118" s="88">
        <v>0</v>
      </c>
      <c r="F118" s="248">
        <f t="shared" si="42"/>
        <v>0</v>
      </c>
      <c r="G118" s="248">
        <f t="shared" si="43"/>
        <v>0</v>
      </c>
      <c r="H118" s="248">
        <f t="shared" si="44"/>
        <v>0</v>
      </c>
      <c r="I118" s="248">
        <f t="shared" si="44"/>
        <v>0</v>
      </c>
      <c r="J118" s="248">
        <f t="shared" si="45"/>
        <v>0</v>
      </c>
      <c r="K118" s="248"/>
      <c r="L118" s="248">
        <f t="shared" si="46"/>
        <v>0</v>
      </c>
      <c r="M118" s="248">
        <f t="shared" si="56"/>
        <v>0</v>
      </c>
      <c r="N118" s="248">
        <f t="shared" si="47"/>
        <v>0</v>
      </c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t="str">
        <f t="shared" si="57"/>
        <v/>
      </c>
      <c r="AC118" t="str">
        <f t="shared" si="58"/>
        <v/>
      </c>
      <c r="AG118">
        <f t="shared" si="48"/>
        <v>0</v>
      </c>
      <c r="AH118">
        <f t="shared" si="49"/>
        <v>0</v>
      </c>
      <c r="AI118">
        <f t="shared" si="50"/>
        <v>0</v>
      </c>
      <c r="AJ118">
        <f t="shared" si="51"/>
        <v>0</v>
      </c>
      <c r="AK118">
        <f t="shared" si="52"/>
        <v>0</v>
      </c>
      <c r="AL118">
        <f t="shared" si="53"/>
        <v>0</v>
      </c>
      <c r="AN118">
        <f t="shared" si="54"/>
        <v>0</v>
      </c>
      <c r="AO118">
        <f t="shared" si="55"/>
        <v>0</v>
      </c>
      <c r="AP118">
        <f t="shared" si="59"/>
        <v>0</v>
      </c>
      <c r="AQ118" s="74" t="str" cm="1">
        <f t="array" ref="AQ118">IFERROR(_xlfn.XLOOKUP($AB118,Blad1!$B$9:$B$43,Blad1!$C$9:$C$43+E118),"")</f>
        <v/>
      </c>
      <c r="AR118" s="74" t="str" cm="1">
        <f t="array" ref="AR118">IFERROR(_xlfn.XLOOKUP($AB118,Blad1!$J$9:$J$43,Blad1!$K$9:$K$43+E118),"")</f>
        <v/>
      </c>
      <c r="AS118" s="74" t="str" cm="1">
        <f t="array" ref="AS118">IFERROR(_xlfn.XLOOKUP($AB118,Blad1!$R$9:$R$43,Blad1!$S$9:$S$43+E118),"")</f>
        <v/>
      </c>
      <c r="AT118" s="74" t="str" cm="1">
        <f t="array" ref="AT118">IFERROR(_xlfn.XLOOKUP($AB118,Blad1!$AD$9:$AD$43,Blad1!$AE$9:$AE$43+E118),"")</f>
        <v/>
      </c>
      <c r="AU118" s="74" t="str" cm="1">
        <f t="array" ref="AU118">IFERROR(_xlfn.XLOOKUP($AB118,Blad1!$F$9:$F$43,Blad1!$G$9:$G$43+E118),"")</f>
        <v/>
      </c>
      <c r="AV118" s="74" t="str" cm="1">
        <f t="array" ref="AV118">IFERROR(_xlfn.XLOOKUP($AB118,Blad1!$N$9:$N$43,Blad1!$O$9:$O$43+E118),"")</f>
        <v/>
      </c>
      <c r="AW118" s="74"/>
      <c r="AX118" s="74" t="str" cm="1">
        <f t="array" ref="AX118">IFERROR(_xlfn.XLOOKUP($AB118,Blad1!$V$9:$V$43,Blad1!$W$9:$W$43+E118),"")</f>
        <v/>
      </c>
      <c r="AY118" s="74" t="str">
        <f>IF(B118="","",(_xlfn.XLOOKUP($AB118,Kontotabell!$X$12:$X$121,'3. Raindance'!$C$12:$C$121,"")))</f>
        <v/>
      </c>
      <c r="AZ118" s="74" t="str">
        <f>IF(B118="","",(_xlfn.XLOOKUP($AC118,Kontotabell!$X$12:$X$121,'3. Raindance'!$C$12:$C$121,"")))</f>
        <v/>
      </c>
    </row>
    <row r="119" spans="1:52" x14ac:dyDescent="0.25">
      <c r="A119" t="str">
        <v/>
      </c>
      <c r="B119" t="str">
        <v/>
      </c>
      <c r="C119" t="str">
        <v/>
      </c>
      <c r="D119" s="88">
        <v>0</v>
      </c>
      <c r="E119" s="88">
        <v>0</v>
      </c>
      <c r="F119" s="248">
        <f t="shared" si="42"/>
        <v>0</v>
      </c>
      <c r="G119" s="248">
        <f t="shared" si="43"/>
        <v>0</v>
      </c>
      <c r="H119" s="248">
        <f t="shared" si="44"/>
        <v>0</v>
      </c>
      <c r="I119" s="248">
        <f t="shared" si="44"/>
        <v>0</v>
      </c>
      <c r="J119" s="248">
        <f t="shared" si="45"/>
        <v>0</v>
      </c>
      <c r="K119" s="248"/>
      <c r="L119" s="248">
        <f t="shared" si="46"/>
        <v>0</v>
      </c>
      <c r="M119" s="248">
        <f t="shared" si="56"/>
        <v>0</v>
      </c>
      <c r="N119" s="248">
        <f t="shared" si="47"/>
        <v>0</v>
      </c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t="str">
        <f t="shared" si="57"/>
        <v/>
      </c>
      <c r="AC119" t="str">
        <f t="shared" si="58"/>
        <v/>
      </c>
      <c r="AG119">
        <f t="shared" si="48"/>
        <v>0</v>
      </c>
      <c r="AH119">
        <f t="shared" si="49"/>
        <v>0</v>
      </c>
      <c r="AI119">
        <f t="shared" si="50"/>
        <v>0</v>
      </c>
      <c r="AJ119">
        <f t="shared" si="51"/>
        <v>0</v>
      </c>
      <c r="AK119">
        <f t="shared" si="52"/>
        <v>0</v>
      </c>
      <c r="AL119">
        <f t="shared" si="53"/>
        <v>0</v>
      </c>
      <c r="AN119">
        <f t="shared" si="54"/>
        <v>0</v>
      </c>
      <c r="AO119">
        <f t="shared" si="55"/>
        <v>0</v>
      </c>
      <c r="AP119">
        <f t="shared" si="59"/>
        <v>0</v>
      </c>
      <c r="AQ119" s="74" t="str" cm="1">
        <f t="array" ref="AQ119">IFERROR(_xlfn.XLOOKUP($AB119,Blad1!$B$9:$B$43,Blad1!$C$9:$C$43+E119),"")</f>
        <v/>
      </c>
      <c r="AR119" s="74" t="str" cm="1">
        <f t="array" ref="AR119">IFERROR(_xlfn.XLOOKUP($AB119,Blad1!$J$9:$J$43,Blad1!$K$9:$K$43+E119),"")</f>
        <v/>
      </c>
      <c r="AS119" s="74" t="str" cm="1">
        <f t="array" ref="AS119">IFERROR(_xlfn.XLOOKUP($AB119,Blad1!$R$9:$R$43,Blad1!$S$9:$S$43+E119),"")</f>
        <v/>
      </c>
      <c r="AT119" s="74" t="str" cm="1">
        <f t="array" ref="AT119">IFERROR(_xlfn.XLOOKUP($AB119,Blad1!$AD$9:$AD$43,Blad1!$AE$9:$AE$43+E119),"")</f>
        <v/>
      </c>
      <c r="AU119" s="74" t="str" cm="1">
        <f t="array" ref="AU119">IFERROR(_xlfn.XLOOKUP($AB119,Blad1!$F$9:$F$43,Blad1!$G$9:$G$43+E119),"")</f>
        <v/>
      </c>
      <c r="AV119" s="74" t="str" cm="1">
        <f t="array" ref="AV119">IFERROR(_xlfn.XLOOKUP($AB119,Blad1!$N$9:$N$43,Blad1!$O$9:$O$43+E119),"")</f>
        <v/>
      </c>
      <c r="AW119" s="74"/>
      <c r="AX119" s="74" t="str" cm="1">
        <f t="array" ref="AX119">IFERROR(_xlfn.XLOOKUP($AB119,Blad1!$V$9:$V$43,Blad1!$W$9:$W$43+E119),"")</f>
        <v/>
      </c>
      <c r="AY119" s="74" t="str">
        <f>IF(B119="","",(_xlfn.XLOOKUP($AB119,Kontotabell!$X$12:$X$121,'3. Raindance'!$C$12:$C$121,"")))</f>
        <v/>
      </c>
      <c r="AZ119" s="74" t="str">
        <f>IF(B119="","",(_xlfn.XLOOKUP($AC119,Kontotabell!$X$12:$X$121,'3. Raindance'!$C$12:$C$121,"")))</f>
        <v/>
      </c>
    </row>
    <row r="120" spans="1:52" x14ac:dyDescent="0.25">
      <c r="A120" t="str">
        <v/>
      </c>
      <c r="B120" t="str">
        <v/>
      </c>
      <c r="C120" t="str">
        <v/>
      </c>
      <c r="D120" s="88">
        <v>0</v>
      </c>
      <c r="E120" s="88">
        <v>0</v>
      </c>
      <c r="F120" s="248">
        <f t="shared" si="42"/>
        <v>0</v>
      </c>
      <c r="G120" s="248">
        <f t="shared" si="43"/>
        <v>0</v>
      </c>
      <c r="H120" s="248">
        <f t="shared" si="44"/>
        <v>0</v>
      </c>
      <c r="I120" s="248">
        <f t="shared" si="44"/>
        <v>0</v>
      </c>
      <c r="J120" s="248">
        <f t="shared" si="45"/>
        <v>0</v>
      </c>
      <c r="K120" s="248"/>
      <c r="L120" s="248">
        <f t="shared" si="46"/>
        <v>0</v>
      </c>
      <c r="M120" s="248">
        <f t="shared" si="56"/>
        <v>0</v>
      </c>
      <c r="N120" s="248">
        <f t="shared" si="47"/>
        <v>0</v>
      </c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t="str">
        <f t="shared" si="57"/>
        <v/>
      </c>
      <c r="AC120" t="str">
        <f t="shared" si="58"/>
        <v/>
      </c>
      <c r="AG120">
        <f t="shared" si="48"/>
        <v>0</v>
      </c>
      <c r="AH120">
        <f t="shared" si="49"/>
        <v>0</v>
      </c>
      <c r="AI120">
        <f t="shared" si="50"/>
        <v>0</v>
      </c>
      <c r="AJ120">
        <f t="shared" si="51"/>
        <v>0</v>
      </c>
      <c r="AK120">
        <f t="shared" si="52"/>
        <v>0</v>
      </c>
      <c r="AL120">
        <f t="shared" si="53"/>
        <v>0</v>
      </c>
      <c r="AN120">
        <f t="shared" si="54"/>
        <v>0</v>
      </c>
      <c r="AO120">
        <f t="shared" si="55"/>
        <v>0</v>
      </c>
      <c r="AP120">
        <f t="shared" si="59"/>
        <v>0</v>
      </c>
      <c r="AQ120" s="74" t="str" cm="1">
        <f t="array" ref="AQ120">IFERROR(_xlfn.XLOOKUP($AB120,Blad1!$B$9:$B$43,Blad1!$C$9:$C$43+E120),"")</f>
        <v/>
      </c>
      <c r="AR120" s="74" t="str" cm="1">
        <f t="array" ref="AR120">IFERROR(_xlfn.XLOOKUP($AB120,Blad1!$J$9:$J$43,Blad1!$K$9:$K$43+E120),"")</f>
        <v/>
      </c>
      <c r="AS120" s="74" t="str" cm="1">
        <f t="array" ref="AS120">IFERROR(_xlfn.XLOOKUP($AB120,Blad1!$R$9:$R$43,Blad1!$S$9:$S$43+E120),"")</f>
        <v/>
      </c>
      <c r="AT120" s="74" t="str" cm="1">
        <f t="array" ref="AT120">IFERROR(_xlfn.XLOOKUP($AB120,Blad1!$AD$9:$AD$43,Blad1!$AE$9:$AE$43+E120),"")</f>
        <v/>
      </c>
      <c r="AU120" s="74" t="str" cm="1">
        <f t="array" ref="AU120">IFERROR(_xlfn.XLOOKUP($AB120,Blad1!$F$9:$F$43,Blad1!$G$9:$G$43+E120),"")</f>
        <v/>
      </c>
      <c r="AV120" s="74" t="str" cm="1">
        <f t="array" ref="AV120">IFERROR(_xlfn.XLOOKUP($AB120,Blad1!$N$9:$N$43,Blad1!$O$9:$O$43+E120),"")</f>
        <v/>
      </c>
      <c r="AW120" s="74"/>
      <c r="AX120" s="74" t="str" cm="1">
        <f t="array" ref="AX120">IFERROR(_xlfn.XLOOKUP($AB120,Blad1!$V$9:$V$43,Blad1!$W$9:$W$43+E120),"")</f>
        <v/>
      </c>
      <c r="AY120" s="74" t="str">
        <f>IF(B120="","",(_xlfn.XLOOKUP($AB120,Kontotabell!$X$12:$X$121,'3. Raindance'!$C$12:$C$121,"")))</f>
        <v/>
      </c>
      <c r="AZ120" s="74" t="str">
        <f>IF(B120="","",(_xlfn.XLOOKUP($AC120,Kontotabell!$X$12:$X$121,'3. Raindance'!$C$12:$C$121,"")))</f>
        <v/>
      </c>
    </row>
    <row r="121" spans="1:52" x14ac:dyDescent="0.25">
      <c r="A121" t="str">
        <v/>
      </c>
      <c r="B121" t="str">
        <v/>
      </c>
      <c r="C121" t="str">
        <v/>
      </c>
      <c r="D121" s="88">
        <v>0</v>
      </c>
      <c r="E121" s="88">
        <v>0</v>
      </c>
      <c r="F121" s="248">
        <f t="shared" si="42"/>
        <v>0</v>
      </c>
      <c r="G121" s="248">
        <f t="shared" si="43"/>
        <v>0</v>
      </c>
      <c r="H121" s="248">
        <f t="shared" si="44"/>
        <v>0</v>
      </c>
      <c r="I121" s="248">
        <f t="shared" si="44"/>
        <v>0</v>
      </c>
      <c r="J121" s="248">
        <f t="shared" si="45"/>
        <v>0</v>
      </c>
      <c r="K121" s="248"/>
      <c r="L121" s="248">
        <f t="shared" si="46"/>
        <v>0</v>
      </c>
      <c r="M121" s="248">
        <f t="shared" si="56"/>
        <v>0</v>
      </c>
      <c r="N121" s="248">
        <f t="shared" si="47"/>
        <v>0</v>
      </c>
      <c r="AB121" t="str">
        <f t="shared" si="57"/>
        <v/>
      </c>
      <c r="AC121" t="str">
        <f t="shared" si="58"/>
        <v/>
      </c>
      <c r="AG121">
        <f t="shared" si="48"/>
        <v>0</v>
      </c>
      <c r="AH121">
        <f t="shared" si="49"/>
        <v>0</v>
      </c>
      <c r="AI121">
        <f t="shared" si="50"/>
        <v>0</v>
      </c>
      <c r="AJ121">
        <f t="shared" si="51"/>
        <v>0</v>
      </c>
      <c r="AK121">
        <f t="shared" si="52"/>
        <v>0</v>
      </c>
      <c r="AL121">
        <f t="shared" si="53"/>
        <v>0</v>
      </c>
      <c r="AN121">
        <f t="shared" si="54"/>
        <v>0</v>
      </c>
      <c r="AO121">
        <f t="shared" si="55"/>
        <v>0</v>
      </c>
      <c r="AP121">
        <f t="shared" si="59"/>
        <v>0</v>
      </c>
      <c r="AQ121" s="74" t="str" cm="1">
        <f t="array" ref="AQ121">IFERROR(_xlfn.XLOOKUP($AB121,Blad1!$B$9:$B$43,Blad1!$C$9:$C$43+E121),"")</f>
        <v/>
      </c>
      <c r="AR121" s="74" t="str" cm="1">
        <f t="array" ref="AR121">IFERROR(_xlfn.XLOOKUP($AB121,Blad1!$J$9:$J$43,Blad1!$K$9:$K$43+E121),"")</f>
        <v/>
      </c>
      <c r="AS121" s="74" t="str" cm="1">
        <f t="array" ref="AS121">IFERROR(_xlfn.XLOOKUP($AB121,Blad1!$R$9:$R$43,Blad1!$S$9:$S$43+E121),"")</f>
        <v/>
      </c>
      <c r="AT121" s="74" t="str" cm="1">
        <f t="array" ref="AT121">IFERROR(_xlfn.XLOOKUP($AB121,Blad1!$AD$9:$AD$43,Blad1!$AE$9:$AE$43+E121),"")</f>
        <v/>
      </c>
      <c r="AU121" s="74" t="str" cm="1">
        <f t="array" ref="AU121">IFERROR(_xlfn.XLOOKUP($AB121,Blad1!$F$9:$F$43,Blad1!$G$9:$G$43+E121),"")</f>
        <v/>
      </c>
      <c r="AV121" s="74" t="str" cm="1">
        <f t="array" ref="AV121">IFERROR(_xlfn.XLOOKUP($AB121,Blad1!$N$9:$N$43,Blad1!$O$9:$O$43+E121),"")</f>
        <v/>
      </c>
      <c r="AW121" s="74"/>
      <c r="AX121" s="74" t="str" cm="1">
        <f t="array" ref="AX121">IFERROR(_xlfn.XLOOKUP($AB121,Blad1!$V$9:$V$43,Blad1!$W$9:$W$43+E121),"")</f>
        <v/>
      </c>
      <c r="AY121" s="74" t="str">
        <f>IF(B121="","",(_xlfn.XLOOKUP($AB121,Kontotabell!$X$12:$X$121,'3. Raindance'!$C$12:$C$121,"")))</f>
        <v/>
      </c>
      <c r="AZ121" s="74" t="str">
        <f>IF(B121="","",(_xlfn.XLOOKUP($AC121,Kontotabell!$X$12:$X$121,'3. Raindance'!$C$12:$C$121,"")))</f>
        <v/>
      </c>
    </row>
    <row r="122" spans="1:52" x14ac:dyDescent="0.25">
      <c r="A122" t="str">
        <v/>
      </c>
      <c r="B122" t="str">
        <v/>
      </c>
      <c r="C122" t="str">
        <v/>
      </c>
      <c r="D122" s="89">
        <v>0</v>
      </c>
      <c r="E122" s="89">
        <v>0</v>
      </c>
      <c r="F122" s="248">
        <f t="shared" si="42"/>
        <v>0</v>
      </c>
      <c r="G122" s="248">
        <f t="shared" si="43"/>
        <v>0</v>
      </c>
      <c r="H122" s="248">
        <f t="shared" si="44"/>
        <v>0</v>
      </c>
      <c r="I122" s="248">
        <f t="shared" si="44"/>
        <v>0</v>
      </c>
      <c r="J122" s="248">
        <f t="shared" si="45"/>
        <v>0</v>
      </c>
      <c r="K122" s="248"/>
      <c r="L122" s="248">
        <f t="shared" si="46"/>
        <v>0</v>
      </c>
      <c r="M122" s="248">
        <f t="shared" ref="M122" si="60">IFERROR(SUM(AZ122)," ")</f>
        <v>0</v>
      </c>
      <c r="N122" s="248">
        <f t="shared" si="47"/>
        <v>0</v>
      </c>
      <c r="AB122" t="str">
        <f t="shared" si="57"/>
        <v/>
      </c>
      <c r="AC122" t="str">
        <f t="shared" si="58"/>
        <v/>
      </c>
      <c r="AG122">
        <f t="shared" ref="AG122" si="61">IF(F122&lt;&gt;"",E122+F122,"")</f>
        <v>0</v>
      </c>
      <c r="AH122">
        <f t="shared" ref="AH122" si="62">IF(F122&lt;&gt;"",$D122+F122,"")</f>
        <v>0</v>
      </c>
      <c r="AQ122" s="74" t="str">
        <f>IF(B122="","",(_xlfn.XLOOKUP($AB122,Kontotabell!$P$12:$P$121,'3. Raindance'!$C$12:$C$121,"")))</f>
        <v/>
      </c>
      <c r="AR122" s="74" t="str">
        <f>IF(B122="","",(_xlfn.XLOOKUP($AB122,Kontotabell!$Q$12:$Q$121,'3. Raindance'!$C$12:$C$121,"")))</f>
        <v/>
      </c>
      <c r="AS122" s="74" t="str">
        <f>IF(B122="","",(_xlfn.XLOOKUP($AB122,Kontotabell!$R$12:$R$121,'3. Raindance'!$C$12:$C$121,"")))</f>
        <v/>
      </c>
      <c r="AT122" s="74" t="str">
        <f>IF(B122="","",(_xlfn.XLOOKUP($AB122,Kontotabell!$S$12:$S$121,'3. Raindance'!$C$12:$C$121,"")))</f>
        <v/>
      </c>
      <c r="AU122" s="74" t="str">
        <f>IF(B122="","",(_xlfn.XLOOKUP($AB122,Kontotabell!$T$12:$T$121,'3. Raindance'!$C$12:$C$121,"")))</f>
        <v/>
      </c>
      <c r="AV122" s="74" t="str">
        <f>IF(B122="","",(_xlfn.XLOOKUP($AB122,Kontotabell!$U$12:$U$121,'3. Raindance'!$C$12:$C$121,"")))</f>
        <v/>
      </c>
      <c r="AW122" s="74"/>
      <c r="AX122" s="74" t="str">
        <f>IF(B122="","",(_xlfn.XLOOKUP($AB122,Kontotabell!$W$12:$W$121,'3. Raindance'!$C$12:$C$121,"")))</f>
        <v/>
      </c>
      <c r="AY122" s="74" t="str">
        <f>IF(B122="","",(_xlfn.XLOOKUP($AB122,Kontotabell!$X$12:$X$121,'3. Raindance'!$C$12:$C$121,"")))</f>
        <v/>
      </c>
      <c r="AZ122" t="str">
        <f>IF(AO122="","",(_xlfn.XLOOKUP($AC122,Kontotabell!$W$12:$W$121,'3. Raindance'!$C$12:$C$121,"")))</f>
        <v/>
      </c>
    </row>
    <row r="123" spans="1:52" x14ac:dyDescent="0.25">
      <c r="A123" t="str">
        <v/>
      </c>
      <c r="B123" t="str">
        <v/>
      </c>
      <c r="C123" t="str">
        <v/>
      </c>
      <c r="AC123" t="str">
        <f t="shared" ref="AC123" si="63">LEFT(B123,4)</f>
        <v/>
      </c>
      <c r="AD123" t="str">
        <f t="shared" ref="AD123" si="64">MID(B123,6,350)</f>
        <v/>
      </c>
    </row>
    <row r="124" spans="1:52" x14ac:dyDescent="0.25">
      <c r="A124" t="str">
        <v/>
      </c>
      <c r="B124" t="str">
        <v/>
      </c>
      <c r="C124" t="str">
        <v/>
      </c>
    </row>
    <row r="125" spans="1:52" x14ac:dyDescent="0.25">
      <c r="A125" t="str">
        <v/>
      </c>
      <c r="B125" t="str">
        <v/>
      </c>
      <c r="C125" t="str">
        <v/>
      </c>
    </row>
    <row r="126" spans="1:52" x14ac:dyDescent="0.25">
      <c r="A126" t="str">
        <v/>
      </c>
      <c r="B126" t="str">
        <v/>
      </c>
      <c r="C126" t="str">
        <v/>
      </c>
    </row>
    <row r="127" spans="1:52" x14ac:dyDescent="0.25">
      <c r="A127" t="str">
        <v/>
      </c>
      <c r="B127" t="str">
        <v/>
      </c>
      <c r="C127" t="str">
        <v/>
      </c>
    </row>
    <row r="128" spans="1:52" x14ac:dyDescent="0.25">
      <c r="A128" t="str">
        <v/>
      </c>
      <c r="B128" t="str">
        <v/>
      </c>
      <c r="C128" t="str">
        <v/>
      </c>
    </row>
    <row r="129" spans="1:3" x14ac:dyDescent="0.25">
      <c r="A129" t="str">
        <v/>
      </c>
      <c r="B129" t="str">
        <v/>
      </c>
      <c r="C129" t="str">
        <v/>
      </c>
    </row>
    <row r="130" spans="1:3" x14ac:dyDescent="0.25">
      <c r="A130" t="str">
        <v/>
      </c>
      <c r="B130" t="str">
        <v/>
      </c>
      <c r="C130" t="str">
        <v/>
      </c>
    </row>
    <row r="131" spans="1:3" x14ac:dyDescent="0.25">
      <c r="A131" t="str">
        <v/>
      </c>
      <c r="B131" t="str">
        <v/>
      </c>
      <c r="C131" t="str">
        <v/>
      </c>
    </row>
    <row r="132" spans="1:3" x14ac:dyDescent="0.25">
      <c r="A132" t="str">
        <v/>
      </c>
      <c r="B132" t="str">
        <v/>
      </c>
      <c r="C132" t="str">
        <v/>
      </c>
    </row>
    <row r="133" spans="1:3" x14ac:dyDescent="0.25">
      <c r="A133" t="str">
        <v/>
      </c>
      <c r="B133" t="str">
        <v/>
      </c>
      <c r="C133" t="str">
        <v/>
      </c>
    </row>
    <row r="134" spans="1:3" x14ac:dyDescent="0.25">
      <c r="A134" t="str">
        <v/>
      </c>
      <c r="B134" t="str">
        <v/>
      </c>
      <c r="C134" t="str">
        <v/>
      </c>
    </row>
    <row r="135" spans="1:3" x14ac:dyDescent="0.25">
      <c r="A135" t="str">
        <v/>
      </c>
      <c r="B135" t="str">
        <v/>
      </c>
      <c r="C135" t="str">
        <v/>
      </c>
    </row>
    <row r="136" spans="1:3" x14ac:dyDescent="0.25">
      <c r="A136" t="str">
        <v/>
      </c>
      <c r="B136" t="str">
        <v/>
      </c>
      <c r="C136" t="str">
        <v/>
      </c>
    </row>
    <row r="137" spans="1:3" x14ac:dyDescent="0.25">
      <c r="A137" t="str">
        <v/>
      </c>
      <c r="B137" t="str">
        <v/>
      </c>
      <c r="C137" t="str">
        <v/>
      </c>
    </row>
    <row r="138" spans="1:3" x14ac:dyDescent="0.25">
      <c r="A138" t="str">
        <v/>
      </c>
      <c r="B138" t="str">
        <v/>
      </c>
      <c r="C138" t="str">
        <v/>
      </c>
    </row>
    <row r="139" spans="1:3" x14ac:dyDescent="0.25">
      <c r="A139" t="str">
        <v/>
      </c>
      <c r="B139" t="str">
        <v/>
      </c>
      <c r="C139" t="str">
        <v/>
      </c>
    </row>
    <row r="140" spans="1:3" x14ac:dyDescent="0.25">
      <c r="A140" t="str">
        <v/>
      </c>
      <c r="B140" t="str">
        <v/>
      </c>
      <c r="C140" t="str">
        <v/>
      </c>
    </row>
    <row r="141" spans="1:3" x14ac:dyDescent="0.25">
      <c r="A141" t="str">
        <v/>
      </c>
      <c r="B141" t="str">
        <v/>
      </c>
      <c r="C141" t="str">
        <v/>
      </c>
    </row>
    <row r="142" spans="1:3" x14ac:dyDescent="0.25">
      <c r="A142" t="str">
        <v/>
      </c>
      <c r="B142" t="str">
        <v/>
      </c>
      <c r="C142" t="str">
        <v/>
      </c>
    </row>
    <row r="143" spans="1:3" x14ac:dyDescent="0.25">
      <c r="A143" t="str">
        <v/>
      </c>
      <c r="B143" t="str">
        <v/>
      </c>
      <c r="C143" t="str">
        <v/>
      </c>
    </row>
    <row r="144" spans="1:3" x14ac:dyDescent="0.25">
      <c r="A144" t="str">
        <v/>
      </c>
      <c r="B144" t="str">
        <v/>
      </c>
      <c r="C144" t="str">
        <v/>
      </c>
    </row>
    <row r="145" spans="1:3" x14ac:dyDescent="0.25">
      <c r="A145" t="str">
        <v/>
      </c>
      <c r="B145" t="str">
        <v/>
      </c>
      <c r="C145" t="str">
        <v/>
      </c>
    </row>
    <row r="146" spans="1:3" x14ac:dyDescent="0.25">
      <c r="A146" t="str">
        <v/>
      </c>
      <c r="B146" t="str">
        <v/>
      </c>
      <c r="C146" t="str">
        <v/>
      </c>
    </row>
    <row r="147" spans="1:3" x14ac:dyDescent="0.25">
      <c r="A147" t="str">
        <v/>
      </c>
      <c r="B147" t="str">
        <v/>
      </c>
      <c r="C147" t="str">
        <v/>
      </c>
    </row>
    <row r="148" spans="1:3" x14ac:dyDescent="0.25">
      <c r="A148" t="str">
        <v/>
      </c>
      <c r="B148" t="str">
        <v/>
      </c>
      <c r="C148" t="str">
        <v/>
      </c>
    </row>
    <row r="149" spans="1:3" x14ac:dyDescent="0.25">
      <c r="A149" t="str">
        <v/>
      </c>
      <c r="B149" t="str">
        <v/>
      </c>
      <c r="C149" t="str">
        <v/>
      </c>
    </row>
    <row r="150" spans="1:3" x14ac:dyDescent="0.25">
      <c r="A150" t="str">
        <v/>
      </c>
      <c r="B150" t="str">
        <v/>
      </c>
      <c r="C150" t="str">
        <v/>
      </c>
    </row>
    <row r="151" spans="1:3" x14ac:dyDescent="0.25">
      <c r="A151" t="str">
        <v/>
      </c>
      <c r="B151" t="str">
        <v/>
      </c>
      <c r="C151" t="str">
        <v/>
      </c>
    </row>
    <row r="152" spans="1:3" x14ac:dyDescent="0.25">
      <c r="A152" t="str">
        <v/>
      </c>
      <c r="B152" t="str">
        <v/>
      </c>
      <c r="C152" t="str">
        <v/>
      </c>
    </row>
    <row r="153" spans="1:3" x14ac:dyDescent="0.25">
      <c r="A153" t="str">
        <v/>
      </c>
      <c r="B153" t="str">
        <v/>
      </c>
      <c r="C153" t="str">
        <v/>
      </c>
    </row>
    <row r="154" spans="1:3" x14ac:dyDescent="0.25">
      <c r="A154" t="str">
        <v/>
      </c>
      <c r="B154" t="str">
        <v/>
      </c>
      <c r="C154" t="str">
        <v/>
      </c>
    </row>
    <row r="155" spans="1:3" x14ac:dyDescent="0.25">
      <c r="A155" t="str">
        <v/>
      </c>
      <c r="B155" t="str">
        <v/>
      </c>
      <c r="C155" t="str">
        <v/>
      </c>
    </row>
    <row r="156" spans="1:3" x14ac:dyDescent="0.25">
      <c r="A156" t="str">
        <v/>
      </c>
      <c r="B156" t="str">
        <v/>
      </c>
      <c r="C156" t="str">
        <v/>
      </c>
    </row>
    <row r="157" spans="1:3" x14ac:dyDescent="0.25">
      <c r="A157" t="str">
        <v/>
      </c>
      <c r="B157" t="str">
        <v/>
      </c>
      <c r="C157" t="str">
        <v/>
      </c>
    </row>
    <row r="158" spans="1:3" x14ac:dyDescent="0.25">
      <c r="A158" t="str">
        <v/>
      </c>
      <c r="B158" t="str">
        <v/>
      </c>
      <c r="C158" t="str">
        <v/>
      </c>
    </row>
  </sheetData>
  <sheetProtection algorithmName="SHA-512" hashValue="9sAhe6nF1HUg7P5TKyg+ZjdXGUocmRdU33IDN67aoA2lozb+WdyAairDsMjaDSn9kQHMyvzLWF8LIeYC3wUpAA==" saltValue="Sf3acIXguuOPk6uBmLn5hQ==" spinCount="100000" sheet="1" formatRows="0"/>
  <mergeCells count="1">
    <mergeCell ref="A5:C5"/>
  </mergeCells>
  <dataValidations disablePrompts="1" count="1">
    <dataValidation type="list" allowBlank="1" showInputMessage="1" showErrorMessage="1" sqref="D9" xr:uid="{F8E969B5-154A-48B0-AE7B-A0069777E6BB}">
      <formula1>$AG$5:$AG$7</formula1>
    </dataValidation>
  </dataValidations>
  <pageMargins left="0.7" right="0.7" top="0.75" bottom="0.75" header="0.3" footer="0.3"/>
  <pageSetup paperSize="9" scale="39" fitToHeight="0" orientation="landscape" r:id="rId1"/>
  <headerFooter>
    <oddHeader>&amp;R&amp;"Calibri"&amp;8&amp;K000000 Begränsad delning&amp;1#_x000D_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2804DFE-6B92-43BC-AC4C-7915AA19F6BD}">
            <xm:f>Inläsning!$R$5=""</xm:f>
            <x14:dxf>
              <font>
                <color theme="0"/>
              </font>
            </x14:dxf>
          </x14:cfRule>
          <xm:sqref>A12:C15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A64BA-A45D-46B7-996C-2A823705840D}">
  <dimension ref="A2:AV290"/>
  <sheetViews>
    <sheetView topLeftCell="H1" workbookViewId="0">
      <selection activeCell="I5" sqref="I5"/>
    </sheetView>
  </sheetViews>
  <sheetFormatPr defaultRowHeight="15" x14ac:dyDescent="0.25"/>
  <cols>
    <col min="1" max="1" width="8.7109375" hidden="1" customWidth="1"/>
    <col min="2" max="2" width="17.140625" hidden="1" customWidth="1"/>
    <col min="3" max="3" width="31.140625" hidden="1" customWidth="1"/>
    <col min="4" max="4" width="18.5703125" hidden="1" customWidth="1"/>
    <col min="5" max="7" width="8.7109375" hidden="1" customWidth="1"/>
    <col min="8" max="8" width="8.7109375" customWidth="1"/>
    <col min="9" max="9" width="27.140625" customWidth="1"/>
    <col min="10" max="10" width="32" bestFit="1" customWidth="1"/>
    <col min="11" max="11" width="20.140625" customWidth="1"/>
    <col min="13" max="13" width="8.7109375" hidden="1" customWidth="1"/>
    <col min="14" max="14" width="28.7109375" style="26" hidden="1" customWidth="1"/>
    <col min="15" max="15" width="33.7109375" style="26" hidden="1" customWidth="1"/>
    <col min="16" max="16" width="13.42578125" style="26" hidden="1" customWidth="1"/>
    <col min="17" max="17" width="8.7109375" hidden="1" customWidth="1"/>
    <col min="18" max="18" width="26.42578125" hidden="1" customWidth="1"/>
    <col min="19" max="19" width="31.5703125" hidden="1" customWidth="1"/>
    <col min="20" max="20" width="8.7109375" hidden="1" customWidth="1"/>
    <col min="21" max="21" width="8.140625" customWidth="1"/>
    <col min="22" max="22" width="32.85546875" customWidth="1"/>
    <col min="23" max="23" width="14.7109375" customWidth="1"/>
    <col min="25" max="25" width="8.7109375" hidden="1" customWidth="1"/>
    <col min="26" max="26" width="18" hidden="1" customWidth="1"/>
    <col min="27" max="27" width="12.28515625" customWidth="1"/>
    <col min="28" max="28" width="10.42578125" bestFit="1" customWidth="1"/>
    <col min="32" max="33" width="8.7109375" hidden="1" customWidth="1"/>
  </cols>
  <sheetData>
    <row r="2" spans="1:48" x14ac:dyDescent="0.25">
      <c r="B2" s="353"/>
      <c r="C2" s="352"/>
      <c r="I2" t="s">
        <v>833</v>
      </c>
      <c r="N2" s="26" t="s">
        <v>620</v>
      </c>
      <c r="R2" t="s">
        <v>621</v>
      </c>
    </row>
    <row r="3" spans="1:48" x14ac:dyDescent="0.25">
      <c r="B3" t="s">
        <v>623</v>
      </c>
      <c r="I3" t="s">
        <v>628</v>
      </c>
    </row>
    <row r="4" spans="1:48" x14ac:dyDescent="0.25">
      <c r="B4" s="38" t="str" cm="1">
        <f t="array" ref="B4:C6">_xlfn.UNIQUE(R4:S150)</f>
        <v/>
      </c>
      <c r="C4" s="38" t="str">
        <v/>
      </c>
      <c r="D4" s="142" t="str">
        <f t="shared" ref="D4:D67" si="0">IF(C4&lt;&gt;"",SUMIFS(K:K,J:J,C4),"")</f>
        <v/>
      </c>
      <c r="I4" s="155" t="s">
        <v>625</v>
      </c>
      <c r="J4" s="155" t="s">
        <v>626</v>
      </c>
      <c r="K4" s="156" t="s">
        <v>627</v>
      </c>
      <c r="N4" s="26" t="str">
        <f t="shared" ref="N4:N35" si="1">IF(I4="4  Verksamhetens kostnader",I4,"")</f>
        <v/>
      </c>
      <c r="O4" s="26" t="str">
        <f t="shared" ref="O4:O35" si="2">IF(N4&lt;&gt;"",J4,"")</f>
        <v/>
      </c>
      <c r="P4" s="26" t="str">
        <f t="shared" ref="P4:P35" si="3">IF(O4&lt;&gt;"",SUMIFS(K:K,J:J,O4),"")</f>
        <v/>
      </c>
      <c r="Q4" t="str">
        <f t="shared" ref="Q4:Q67" si="4">LEFT(O4,4)</f>
        <v/>
      </c>
      <c r="R4" t="str" cm="1">
        <f t="array" ref="R4:S5">_xlfn.UNIQUE(N4:O150)</f>
        <v/>
      </c>
      <c r="S4" t="str">
        <v/>
      </c>
      <c r="T4" t="str">
        <f t="shared" ref="T4:T30" si="5">IF(S4&lt;&gt;"",SUMIFS(K:K,J:J,S4),"")</f>
        <v/>
      </c>
      <c r="U4" s="45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7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</row>
    <row r="5" spans="1:48" ht="21" x14ac:dyDescent="0.35">
      <c r="B5" s="38" t="str">
        <v/>
      </c>
      <c r="C5" s="38" t="b">
        <v>0</v>
      </c>
      <c r="D5" s="142">
        <f t="shared" si="0"/>
        <v>0</v>
      </c>
      <c r="I5" s="143"/>
      <c r="J5" s="143"/>
      <c r="K5" s="144"/>
      <c r="N5" s="26" t="str">
        <f t="shared" si="1"/>
        <v/>
      </c>
      <c r="O5" s="26" t="str">
        <f t="shared" si="2"/>
        <v/>
      </c>
      <c r="P5" s="26" t="str">
        <f t="shared" si="3"/>
        <v/>
      </c>
      <c r="Q5" t="str">
        <f t="shared" si="4"/>
        <v/>
      </c>
      <c r="R5" t="str">
        <v/>
      </c>
      <c r="S5" t="b">
        <v>0</v>
      </c>
      <c r="T5">
        <f>IF(S5&lt;&gt;"",SUMIFS(K:K,J:J,S5),"")</f>
        <v>0</v>
      </c>
      <c r="U5" s="48"/>
      <c r="V5" s="1" t="s">
        <v>165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49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</row>
    <row r="6" spans="1:48" x14ac:dyDescent="0.25">
      <c r="B6" s="38">
        <v>0</v>
      </c>
      <c r="C6" s="38">
        <v>0</v>
      </c>
      <c r="D6" s="142">
        <f>IF(C6&lt;&gt;"",SUMIFS(K:K,J:J,C6),"")</f>
        <v>0</v>
      </c>
      <c r="I6" s="143"/>
      <c r="J6" s="143"/>
      <c r="K6" s="144"/>
      <c r="N6" s="26" t="str">
        <f t="shared" si="1"/>
        <v/>
      </c>
      <c r="O6" s="26" t="str">
        <f t="shared" si="2"/>
        <v/>
      </c>
      <c r="P6" s="26" t="str">
        <f t="shared" si="3"/>
        <v/>
      </c>
      <c r="Q6" t="str">
        <f t="shared" si="4"/>
        <v/>
      </c>
      <c r="T6" t="str">
        <f t="shared" si="5"/>
        <v/>
      </c>
      <c r="U6" s="50"/>
      <c r="V6" s="4" t="s">
        <v>831</v>
      </c>
      <c r="AG6" s="51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</row>
    <row r="7" spans="1:48" x14ac:dyDescent="0.25">
      <c r="A7" t="str">
        <f t="shared" ref="A7:A69" si="6">LEFT(C7,4)</f>
        <v/>
      </c>
      <c r="B7" s="38"/>
      <c r="C7" s="38"/>
      <c r="D7" s="142" t="str">
        <f t="shared" si="0"/>
        <v/>
      </c>
      <c r="I7" s="143"/>
      <c r="J7" s="143"/>
      <c r="K7" s="144"/>
      <c r="N7" s="26" t="str">
        <f t="shared" si="1"/>
        <v/>
      </c>
      <c r="O7" s="26" t="str">
        <f t="shared" si="2"/>
        <v/>
      </c>
      <c r="P7" s="26" t="str">
        <f t="shared" si="3"/>
        <v/>
      </c>
      <c r="Q7" t="str">
        <f t="shared" si="4"/>
        <v/>
      </c>
      <c r="T7" t="str">
        <f t="shared" si="5"/>
        <v/>
      </c>
      <c r="U7" s="50"/>
      <c r="V7" t="s">
        <v>832</v>
      </c>
      <c r="AG7" s="51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</row>
    <row r="8" spans="1:48" x14ac:dyDescent="0.25">
      <c r="A8" t="str">
        <f t="shared" si="6"/>
        <v/>
      </c>
      <c r="B8" s="38"/>
      <c r="C8" s="38"/>
      <c r="D8" s="142" t="str">
        <f t="shared" si="0"/>
        <v/>
      </c>
      <c r="I8" s="143"/>
      <c r="J8" s="143"/>
      <c r="K8" s="144"/>
      <c r="N8" s="26" t="str">
        <f t="shared" si="1"/>
        <v/>
      </c>
      <c r="O8" s="26" t="str">
        <f t="shared" si="2"/>
        <v/>
      </c>
      <c r="P8" s="26" t="str">
        <f t="shared" si="3"/>
        <v/>
      </c>
      <c r="Q8" t="str">
        <f t="shared" si="4"/>
        <v/>
      </c>
      <c r="T8" t="str">
        <f t="shared" si="5"/>
        <v/>
      </c>
      <c r="U8" s="50"/>
      <c r="V8" s="4" t="s">
        <v>167</v>
      </c>
      <c r="AG8" s="51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</row>
    <row r="9" spans="1:48" x14ac:dyDescent="0.25">
      <c r="A9" t="str">
        <f t="shared" si="6"/>
        <v/>
      </c>
      <c r="B9" s="38"/>
      <c r="C9" s="38"/>
      <c r="D9" s="142" t="str">
        <f t="shared" si="0"/>
        <v/>
      </c>
      <c r="I9" s="143"/>
      <c r="J9" s="143"/>
      <c r="K9" s="144"/>
      <c r="N9" s="26" t="str">
        <f t="shared" si="1"/>
        <v/>
      </c>
      <c r="O9" s="26" t="str">
        <f t="shared" si="2"/>
        <v/>
      </c>
      <c r="P9" s="26" t="str">
        <f t="shared" si="3"/>
        <v/>
      </c>
      <c r="Q9" t="str">
        <f t="shared" si="4"/>
        <v/>
      </c>
      <c r="T9" t="str">
        <f t="shared" si="5"/>
        <v/>
      </c>
      <c r="U9" s="50"/>
      <c r="V9" t="s">
        <v>168</v>
      </c>
      <c r="AG9" s="51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</row>
    <row r="10" spans="1:48" x14ac:dyDescent="0.25">
      <c r="A10" t="str">
        <f t="shared" si="6"/>
        <v/>
      </c>
      <c r="B10" s="38"/>
      <c r="C10" s="38"/>
      <c r="D10" s="142" t="str">
        <f t="shared" si="0"/>
        <v/>
      </c>
      <c r="I10" s="143"/>
      <c r="J10" s="143"/>
      <c r="K10" s="144"/>
      <c r="N10" s="26" t="str">
        <f t="shared" si="1"/>
        <v/>
      </c>
      <c r="O10" s="26" t="str">
        <f t="shared" si="2"/>
        <v/>
      </c>
      <c r="P10" s="26" t="str">
        <f t="shared" si="3"/>
        <v/>
      </c>
      <c r="Q10" t="str">
        <f t="shared" si="4"/>
        <v/>
      </c>
      <c r="T10" t="str">
        <f t="shared" si="5"/>
        <v/>
      </c>
      <c r="U10" s="50"/>
      <c r="V10" t="s">
        <v>850</v>
      </c>
      <c r="AG10" s="51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8" x14ac:dyDescent="0.25">
      <c r="A11" t="str">
        <f t="shared" si="6"/>
        <v/>
      </c>
      <c r="B11" s="38"/>
      <c r="C11" s="38"/>
      <c r="D11" s="142" t="str">
        <f t="shared" si="0"/>
        <v/>
      </c>
      <c r="I11" s="143"/>
      <c r="J11" s="143"/>
      <c r="K11" s="144"/>
      <c r="N11" s="26" t="str">
        <f t="shared" si="1"/>
        <v/>
      </c>
      <c r="O11" s="26" t="str">
        <f t="shared" si="2"/>
        <v/>
      </c>
      <c r="P11" s="26" t="str">
        <f t="shared" si="3"/>
        <v/>
      </c>
      <c r="Q11" t="str">
        <f>LEFT(O11,4)</f>
        <v/>
      </c>
      <c r="T11" t="str">
        <f t="shared" si="5"/>
        <v/>
      </c>
      <c r="U11" s="50"/>
      <c r="V11" s="4" t="s">
        <v>834</v>
      </c>
      <c r="AG11" s="51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</row>
    <row r="12" spans="1:48" x14ac:dyDescent="0.25">
      <c r="A12" t="str">
        <f t="shared" si="6"/>
        <v/>
      </c>
      <c r="B12" s="38"/>
      <c r="C12" s="38"/>
      <c r="D12" s="142" t="str">
        <f t="shared" si="0"/>
        <v/>
      </c>
      <c r="I12" s="143"/>
      <c r="J12" s="143"/>
      <c r="K12" s="144"/>
      <c r="N12" s="26" t="str">
        <f t="shared" si="1"/>
        <v/>
      </c>
      <c r="O12" s="26" t="str">
        <f t="shared" si="2"/>
        <v/>
      </c>
      <c r="P12" s="26" t="str">
        <f t="shared" si="3"/>
        <v/>
      </c>
      <c r="Q12" t="str">
        <f t="shared" si="4"/>
        <v/>
      </c>
      <c r="T12" t="str">
        <f t="shared" si="5"/>
        <v/>
      </c>
      <c r="U12" s="50"/>
      <c r="V12" t="s">
        <v>851</v>
      </c>
      <c r="AG12" s="51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</row>
    <row r="13" spans="1:48" ht="15.75" x14ac:dyDescent="0.3">
      <c r="A13" t="str">
        <f t="shared" si="6"/>
        <v/>
      </c>
      <c r="B13" s="38"/>
      <c r="C13" s="38"/>
      <c r="D13" s="142" t="str">
        <f t="shared" si="0"/>
        <v/>
      </c>
      <c r="I13" s="143"/>
      <c r="J13" s="143"/>
      <c r="K13" s="144"/>
      <c r="N13" s="26" t="str">
        <f t="shared" si="1"/>
        <v/>
      </c>
      <c r="O13" s="26" t="str">
        <f t="shared" si="2"/>
        <v/>
      </c>
      <c r="P13" s="26" t="str">
        <f t="shared" si="3"/>
        <v/>
      </c>
      <c r="Q13" t="str">
        <f t="shared" si="4"/>
        <v/>
      </c>
      <c r="T13" t="str">
        <f t="shared" si="5"/>
        <v/>
      </c>
      <c r="U13" s="50"/>
      <c r="V13" s="4" t="s">
        <v>842</v>
      </c>
      <c r="AC13" s="32"/>
      <c r="AD13" s="8"/>
      <c r="AE13" s="8"/>
      <c r="AF13" s="8"/>
      <c r="AG13" s="52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</row>
    <row r="14" spans="1:48" x14ac:dyDescent="0.25">
      <c r="A14" t="str">
        <f t="shared" si="6"/>
        <v/>
      </c>
      <c r="B14" s="38"/>
      <c r="C14" s="38"/>
      <c r="D14" s="142" t="str">
        <f t="shared" si="0"/>
        <v/>
      </c>
      <c r="I14" s="143"/>
      <c r="J14" s="143"/>
      <c r="K14" s="144"/>
      <c r="N14" s="26" t="str">
        <f t="shared" si="1"/>
        <v/>
      </c>
      <c r="O14" s="26" t="str">
        <f t="shared" si="2"/>
        <v/>
      </c>
      <c r="P14" s="26" t="str">
        <f t="shared" si="3"/>
        <v/>
      </c>
      <c r="Q14" t="str">
        <f t="shared" si="4"/>
        <v/>
      </c>
      <c r="T14" t="str">
        <f>IF(S14&lt;&gt;"",SUMIFS(K:K,J:J,S14),"")</f>
        <v/>
      </c>
      <c r="U14" s="50"/>
      <c r="V14" s="4" t="s">
        <v>841</v>
      </c>
      <c r="AG14" s="51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</row>
    <row r="15" spans="1:48" x14ac:dyDescent="0.25">
      <c r="A15" t="str">
        <f t="shared" si="6"/>
        <v/>
      </c>
      <c r="B15" s="38"/>
      <c r="C15" s="38"/>
      <c r="D15" s="142" t="str">
        <f t="shared" si="0"/>
        <v/>
      </c>
      <c r="I15" s="143"/>
      <c r="J15" s="143"/>
      <c r="K15" s="144"/>
      <c r="N15" s="26" t="str">
        <f t="shared" si="1"/>
        <v/>
      </c>
      <c r="O15" s="26" t="str">
        <f t="shared" si="2"/>
        <v/>
      </c>
      <c r="P15" s="26" t="str">
        <f t="shared" si="3"/>
        <v/>
      </c>
      <c r="Q15" t="str">
        <f t="shared" si="4"/>
        <v/>
      </c>
      <c r="T15" t="str">
        <f t="shared" si="5"/>
        <v/>
      </c>
      <c r="U15" s="50"/>
      <c r="V15" s="4" t="s">
        <v>849</v>
      </c>
      <c r="AG15" s="51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</row>
    <row r="16" spans="1:48" x14ac:dyDescent="0.25">
      <c r="A16" t="str">
        <f t="shared" si="6"/>
        <v/>
      </c>
      <c r="B16" s="38"/>
      <c r="C16" s="38"/>
      <c r="D16" s="142" t="str">
        <f t="shared" si="0"/>
        <v/>
      </c>
      <c r="I16" s="143"/>
      <c r="J16" s="143"/>
      <c r="K16" s="144"/>
      <c r="N16" s="26" t="str">
        <f t="shared" si="1"/>
        <v/>
      </c>
      <c r="O16" s="26" t="str">
        <f t="shared" si="2"/>
        <v/>
      </c>
      <c r="P16" s="26" t="str">
        <f t="shared" si="3"/>
        <v/>
      </c>
      <c r="Q16" t="str">
        <f t="shared" si="4"/>
        <v/>
      </c>
      <c r="T16" t="str">
        <f t="shared" si="5"/>
        <v/>
      </c>
      <c r="U16" s="50"/>
      <c r="V16" t="s">
        <v>847</v>
      </c>
      <c r="AG16" s="51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</row>
    <row r="17" spans="1:48" x14ac:dyDescent="0.25">
      <c r="A17" t="str">
        <f t="shared" si="6"/>
        <v/>
      </c>
      <c r="B17" s="38"/>
      <c r="C17" s="38"/>
      <c r="D17" s="142" t="str">
        <f t="shared" si="0"/>
        <v/>
      </c>
      <c r="I17" s="143"/>
      <c r="J17" s="143"/>
      <c r="K17" s="144"/>
      <c r="N17" s="26" t="str">
        <f t="shared" si="1"/>
        <v/>
      </c>
      <c r="O17" s="26" t="str">
        <f t="shared" si="2"/>
        <v/>
      </c>
      <c r="P17" s="26" t="str">
        <f t="shared" si="3"/>
        <v/>
      </c>
      <c r="Q17" t="str">
        <f t="shared" si="4"/>
        <v/>
      </c>
      <c r="T17" t="str">
        <f t="shared" si="5"/>
        <v/>
      </c>
      <c r="U17" s="50"/>
      <c r="V17" t="s">
        <v>852</v>
      </c>
      <c r="AG17" s="51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</row>
    <row r="18" spans="1:48" x14ac:dyDescent="0.25">
      <c r="A18" t="str">
        <f t="shared" si="6"/>
        <v/>
      </c>
      <c r="B18" s="38"/>
      <c r="C18" s="38"/>
      <c r="D18" s="142" t="str">
        <f t="shared" si="0"/>
        <v/>
      </c>
      <c r="I18" s="143"/>
      <c r="J18" s="143"/>
      <c r="K18" s="144"/>
      <c r="N18" s="26" t="str">
        <f t="shared" si="1"/>
        <v/>
      </c>
      <c r="O18" s="26" t="str">
        <f t="shared" si="2"/>
        <v/>
      </c>
      <c r="P18" s="26" t="str">
        <f t="shared" si="3"/>
        <v/>
      </c>
      <c r="Q18" t="str">
        <f t="shared" si="4"/>
        <v/>
      </c>
      <c r="T18" t="str">
        <f t="shared" si="5"/>
        <v/>
      </c>
      <c r="U18" s="50"/>
      <c r="AG18" s="51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</row>
    <row r="19" spans="1:48" x14ac:dyDescent="0.25">
      <c r="A19" t="str">
        <f t="shared" si="6"/>
        <v/>
      </c>
      <c r="B19" s="38"/>
      <c r="C19" s="38"/>
      <c r="D19" s="142" t="str">
        <f t="shared" si="0"/>
        <v/>
      </c>
      <c r="I19" s="143"/>
      <c r="J19" s="143"/>
      <c r="K19" s="144"/>
      <c r="N19" s="26" t="str">
        <f t="shared" si="1"/>
        <v/>
      </c>
      <c r="O19" s="26" t="str">
        <f t="shared" si="2"/>
        <v/>
      </c>
      <c r="P19" s="26" t="str">
        <f t="shared" si="3"/>
        <v/>
      </c>
      <c r="Q19" t="str">
        <f>LEFT(O19,4)</f>
        <v/>
      </c>
      <c r="T19" t="str">
        <f t="shared" si="5"/>
        <v/>
      </c>
      <c r="U19" s="50"/>
      <c r="V19" s="164" t="s">
        <v>624</v>
      </c>
      <c r="W19" s="164"/>
      <c r="X19" s="164"/>
      <c r="Y19" s="164"/>
      <c r="Z19" s="164"/>
      <c r="AG19" s="51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</row>
    <row r="20" spans="1:48" ht="18.75" x14ac:dyDescent="0.3">
      <c r="A20" t="str">
        <f t="shared" si="6"/>
        <v/>
      </c>
      <c r="B20" s="38"/>
      <c r="C20" s="38"/>
      <c r="D20" s="142" t="str">
        <f t="shared" si="0"/>
        <v/>
      </c>
      <c r="I20" s="143"/>
      <c r="J20" s="143"/>
      <c r="K20" s="144"/>
      <c r="N20" s="26" t="str">
        <f t="shared" si="1"/>
        <v/>
      </c>
      <c r="O20" s="26" t="str">
        <f t="shared" si="2"/>
        <v/>
      </c>
      <c r="P20" s="26" t="str">
        <f t="shared" si="3"/>
        <v/>
      </c>
      <c r="Q20" t="str">
        <f t="shared" si="4"/>
        <v/>
      </c>
      <c r="T20" t="str">
        <f t="shared" si="5"/>
        <v/>
      </c>
      <c r="U20" s="50"/>
      <c r="V20" s="25" t="s">
        <v>169</v>
      </c>
      <c r="AF20" s="54"/>
      <c r="AG20" s="55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</row>
    <row r="21" spans="1:48" x14ac:dyDescent="0.25">
      <c r="A21" t="str">
        <f t="shared" si="6"/>
        <v/>
      </c>
      <c r="B21" s="38"/>
      <c r="C21" s="38"/>
      <c r="D21" s="142" t="str">
        <f t="shared" si="0"/>
        <v/>
      </c>
      <c r="I21" s="143"/>
      <c r="J21" s="143"/>
      <c r="K21" s="144"/>
      <c r="N21" s="26" t="str">
        <f t="shared" si="1"/>
        <v/>
      </c>
      <c r="O21" s="26" t="str">
        <f t="shared" si="2"/>
        <v/>
      </c>
      <c r="P21" s="26" t="str">
        <f t="shared" si="3"/>
        <v/>
      </c>
      <c r="Q21" t="str">
        <f t="shared" si="4"/>
        <v/>
      </c>
      <c r="T21" t="str">
        <f t="shared" si="5"/>
        <v/>
      </c>
      <c r="U21" s="53"/>
      <c r="V21" s="54" t="s">
        <v>817</v>
      </c>
      <c r="W21" s="54"/>
      <c r="X21" s="54"/>
      <c r="Y21" s="54"/>
      <c r="Z21" s="54"/>
      <c r="AA21" s="54"/>
      <c r="AB21" s="54"/>
      <c r="AC21" s="54"/>
      <c r="AD21" s="54"/>
      <c r="AE21" s="54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</row>
    <row r="22" spans="1:48" x14ac:dyDescent="0.25">
      <c r="A22" t="str">
        <f t="shared" si="6"/>
        <v/>
      </c>
      <c r="B22" s="38"/>
      <c r="C22" s="38"/>
      <c r="D22" s="142" t="str">
        <f t="shared" si="0"/>
        <v/>
      </c>
      <c r="I22" s="143"/>
      <c r="J22" s="143"/>
      <c r="K22" s="144"/>
      <c r="N22" s="26" t="str">
        <f t="shared" si="1"/>
        <v/>
      </c>
      <c r="O22" s="26" t="str">
        <f t="shared" si="2"/>
        <v/>
      </c>
      <c r="P22" s="26" t="str">
        <f t="shared" si="3"/>
        <v/>
      </c>
      <c r="Q22" t="str">
        <f t="shared" si="4"/>
        <v/>
      </c>
      <c r="T22" t="str">
        <f t="shared" si="5"/>
        <v/>
      </c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</row>
    <row r="23" spans="1:48" x14ac:dyDescent="0.25">
      <c r="A23" t="str">
        <f t="shared" si="6"/>
        <v/>
      </c>
      <c r="B23" s="38"/>
      <c r="C23" s="38"/>
      <c r="D23" s="142" t="str">
        <f t="shared" si="0"/>
        <v/>
      </c>
      <c r="I23" s="143"/>
      <c r="J23" s="143"/>
      <c r="K23" s="144"/>
      <c r="N23" s="26" t="str">
        <f t="shared" si="1"/>
        <v/>
      </c>
      <c r="O23" s="26" t="str">
        <f t="shared" si="2"/>
        <v/>
      </c>
      <c r="P23" s="26" t="str">
        <f t="shared" si="3"/>
        <v/>
      </c>
      <c r="Q23" t="str">
        <f t="shared" si="4"/>
        <v/>
      </c>
      <c r="T23" t="str">
        <f t="shared" si="5"/>
        <v/>
      </c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</row>
    <row r="24" spans="1:48" x14ac:dyDescent="0.25">
      <c r="A24" t="str">
        <f t="shared" si="6"/>
        <v/>
      </c>
      <c r="B24" s="38"/>
      <c r="C24" s="38"/>
      <c r="D24" s="142" t="str">
        <f t="shared" si="0"/>
        <v/>
      </c>
      <c r="I24" s="143"/>
      <c r="J24" s="143"/>
      <c r="K24" s="144"/>
      <c r="N24" s="26" t="str">
        <f t="shared" si="1"/>
        <v/>
      </c>
      <c r="O24" s="26" t="str">
        <f t="shared" si="2"/>
        <v/>
      </c>
      <c r="P24" s="26" t="str">
        <f t="shared" si="3"/>
        <v/>
      </c>
      <c r="Q24" t="str">
        <f t="shared" si="4"/>
        <v/>
      </c>
      <c r="T24" t="str">
        <f t="shared" si="5"/>
        <v/>
      </c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</row>
    <row r="25" spans="1:48" ht="15.6" customHeight="1" x14ac:dyDescent="0.3">
      <c r="A25" t="str">
        <f t="shared" si="6"/>
        <v/>
      </c>
      <c r="B25" s="38"/>
      <c r="C25" s="38"/>
      <c r="D25" s="142" t="str">
        <f t="shared" si="0"/>
        <v/>
      </c>
      <c r="I25" s="143"/>
      <c r="J25" s="143"/>
      <c r="K25" s="144"/>
      <c r="N25" s="26" t="str">
        <f t="shared" si="1"/>
        <v/>
      </c>
      <c r="O25" s="26" t="str">
        <f t="shared" si="2"/>
        <v/>
      </c>
      <c r="P25" s="26" t="str">
        <f t="shared" si="3"/>
        <v/>
      </c>
      <c r="Q25" t="str">
        <f t="shared" si="4"/>
        <v/>
      </c>
      <c r="T25" t="str">
        <f t="shared" si="5"/>
        <v/>
      </c>
      <c r="U25" s="25" t="s">
        <v>846</v>
      </c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</row>
    <row r="26" spans="1:48" x14ac:dyDescent="0.25">
      <c r="A26" t="str">
        <f t="shared" si="6"/>
        <v/>
      </c>
      <c r="B26" s="38"/>
      <c r="C26" s="38"/>
      <c r="D26" s="142" t="str">
        <f t="shared" si="0"/>
        <v/>
      </c>
      <c r="I26" s="143"/>
      <c r="J26" s="143"/>
      <c r="K26" s="144"/>
      <c r="N26" s="26" t="str">
        <f t="shared" si="1"/>
        <v/>
      </c>
      <c r="O26" s="26" t="str">
        <f t="shared" si="2"/>
        <v/>
      </c>
      <c r="P26" s="26" t="str">
        <f t="shared" si="3"/>
        <v/>
      </c>
      <c r="Q26" t="str">
        <f t="shared" si="4"/>
        <v/>
      </c>
      <c r="T26" t="str">
        <f t="shared" si="5"/>
        <v/>
      </c>
      <c r="U26" s="35" t="s">
        <v>845</v>
      </c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</row>
    <row r="27" spans="1:48" x14ac:dyDescent="0.25">
      <c r="B27" s="38"/>
      <c r="C27" s="38"/>
      <c r="D27" s="142" t="str">
        <f t="shared" si="0"/>
        <v/>
      </c>
      <c r="I27" s="143"/>
      <c r="J27" s="143"/>
      <c r="K27" s="144"/>
      <c r="N27" s="26" t="str">
        <f t="shared" si="1"/>
        <v/>
      </c>
      <c r="O27" s="26" t="str">
        <f t="shared" si="2"/>
        <v/>
      </c>
      <c r="P27" s="26" t="str">
        <f t="shared" si="3"/>
        <v/>
      </c>
      <c r="Q27" t="str">
        <f t="shared" si="4"/>
        <v/>
      </c>
      <c r="T27" t="str">
        <f t="shared" si="5"/>
        <v/>
      </c>
      <c r="U27" t="s">
        <v>838</v>
      </c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</row>
    <row r="28" spans="1:48" x14ac:dyDescent="0.25">
      <c r="A28" t="str">
        <f t="shared" si="6"/>
        <v/>
      </c>
      <c r="B28" s="38"/>
      <c r="C28" s="38"/>
      <c r="D28" s="142" t="str">
        <f t="shared" si="0"/>
        <v/>
      </c>
      <c r="I28" s="143"/>
      <c r="J28" s="143"/>
      <c r="K28" s="144"/>
      <c r="L28" s="26"/>
      <c r="N28" s="26" t="str">
        <f t="shared" si="1"/>
        <v/>
      </c>
      <c r="O28" s="26" t="str">
        <f t="shared" si="2"/>
        <v/>
      </c>
      <c r="P28" s="26" t="str">
        <f t="shared" si="3"/>
        <v/>
      </c>
      <c r="Q28" t="str">
        <f t="shared" si="4"/>
        <v/>
      </c>
      <c r="R28" s="26"/>
      <c r="S28" s="26"/>
      <c r="T28" s="26" t="str">
        <f t="shared" si="5"/>
        <v/>
      </c>
      <c r="U28" t="s">
        <v>843</v>
      </c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</row>
    <row r="29" spans="1:48" x14ac:dyDescent="0.25">
      <c r="A29" t="str">
        <f t="shared" si="6"/>
        <v/>
      </c>
      <c r="B29" s="38"/>
      <c r="C29" s="38"/>
      <c r="D29" s="142" t="str">
        <f t="shared" si="0"/>
        <v/>
      </c>
      <c r="I29" s="143"/>
      <c r="J29" s="143"/>
      <c r="K29" s="144"/>
      <c r="L29" s="26"/>
      <c r="N29" s="26" t="str">
        <f t="shared" si="1"/>
        <v/>
      </c>
      <c r="O29" s="26" t="str">
        <f t="shared" si="2"/>
        <v/>
      </c>
      <c r="P29" s="26" t="str">
        <f t="shared" si="3"/>
        <v/>
      </c>
      <c r="Q29" t="str">
        <f t="shared" si="4"/>
        <v/>
      </c>
      <c r="R29" s="26"/>
      <c r="S29" s="26"/>
      <c r="T29" s="26" t="str">
        <f t="shared" si="5"/>
        <v/>
      </c>
      <c r="U29" t="s">
        <v>844</v>
      </c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</row>
    <row r="30" spans="1:48" x14ac:dyDescent="0.25">
      <c r="A30" t="str">
        <f t="shared" si="6"/>
        <v/>
      </c>
      <c r="B30" s="38"/>
      <c r="C30" s="38"/>
      <c r="D30" s="142" t="str">
        <f t="shared" si="0"/>
        <v/>
      </c>
      <c r="I30" s="145"/>
      <c r="J30" s="145"/>
      <c r="K30" s="146"/>
      <c r="L30" s="26"/>
      <c r="N30" s="26" t="str">
        <f t="shared" si="1"/>
        <v/>
      </c>
      <c r="O30" s="26" t="str">
        <f t="shared" si="2"/>
        <v/>
      </c>
      <c r="P30" s="26" t="str">
        <f t="shared" si="3"/>
        <v/>
      </c>
      <c r="Q30" t="str">
        <f t="shared" si="4"/>
        <v/>
      </c>
      <c r="R30" s="26"/>
      <c r="S30" s="26"/>
      <c r="T30" s="26" t="str">
        <f t="shared" si="5"/>
        <v/>
      </c>
      <c r="U30" s="38" t="s">
        <v>626</v>
      </c>
      <c r="V30" s="38" t="s">
        <v>629</v>
      </c>
      <c r="W30" s="38" t="s">
        <v>630</v>
      </c>
      <c r="X30" s="26"/>
      <c r="Y30" s="26"/>
      <c r="Z30" s="26"/>
      <c r="AA30" s="160" t="s">
        <v>813</v>
      </c>
      <c r="AB30" s="160" t="s">
        <v>814</v>
      </c>
      <c r="AC30" s="162" t="s">
        <v>816</v>
      </c>
      <c r="AD30" s="163"/>
      <c r="AE30" s="26"/>
      <c r="AF30" s="26" cm="1">
        <f t="array" ref="AF30:AF32">_xlfn.UNIQUE(Q:Q)</f>
        <v>0</v>
      </c>
      <c r="AG30" s="26">
        <f>SUMIFS(P:P,Q:Q,AF30)</f>
        <v>0</v>
      </c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</row>
    <row r="31" spans="1:48" s="37" customFormat="1" x14ac:dyDescent="0.25">
      <c r="A31" t="str">
        <f t="shared" si="6"/>
        <v/>
      </c>
      <c r="B31" s="140"/>
      <c r="C31" s="140"/>
      <c r="D31" s="142" t="str">
        <f t="shared" si="0"/>
        <v/>
      </c>
      <c r="I31" s="145"/>
      <c r="J31" s="145"/>
      <c r="K31" s="146"/>
      <c r="L31" s="141"/>
      <c r="N31" s="141" t="str">
        <f t="shared" si="1"/>
        <v/>
      </c>
      <c r="O31" s="141" t="str">
        <f t="shared" si="2"/>
        <v/>
      </c>
      <c r="P31" s="141" t="str">
        <f t="shared" si="3"/>
        <v/>
      </c>
      <c r="Q31" t="str">
        <f t="shared" si="4"/>
        <v/>
      </c>
      <c r="R31" s="141"/>
      <c r="S31" s="141"/>
      <c r="T31" s="141"/>
      <c r="U31" s="150"/>
      <c r="V31" s="38" t="str" cm="1">
        <f t="array" ref="V31">IF(U31&lt;&gt;"",_xlfn.XLOOKUP(U31,'Kontoplan kl 3-5'!A:A,LEFT('Kontoplan kl 3-5'!B:B,40),"Kontobenämning saknas"),"")</f>
        <v/>
      </c>
      <c r="W31" s="153">
        <v>0</v>
      </c>
      <c r="X31" s="26"/>
      <c r="Y31" s="26" t="str">
        <f t="shared" ref="Y31:Y62" si="7">CONCATENATE(U31&amp;" ",LEFT(V31,40))</f>
        <v xml:space="preserve"> </v>
      </c>
      <c r="Z31" s="157">
        <f>W31</f>
        <v>0</v>
      </c>
      <c r="AA31" s="161"/>
      <c r="AB31" s="161"/>
      <c r="AC31" s="354"/>
      <c r="AD31" s="355"/>
      <c r="AE31" s="26"/>
      <c r="AF31" s="141" t="str">
        <v/>
      </c>
      <c r="AG31" s="26">
        <f t="shared" ref="AG31:AG94" si="8">SUMIFS(P:P,Q:Q,AF31)</f>
        <v>0</v>
      </c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</row>
    <row r="32" spans="1:48" x14ac:dyDescent="0.25">
      <c r="A32" t="str">
        <f t="shared" si="6"/>
        <v/>
      </c>
      <c r="B32" s="38"/>
      <c r="C32" s="38"/>
      <c r="D32" s="142" t="str">
        <f t="shared" si="0"/>
        <v/>
      </c>
      <c r="I32" s="145"/>
      <c r="J32" s="145"/>
      <c r="K32" s="146"/>
      <c r="L32" s="26"/>
      <c r="N32" s="26" t="str">
        <f t="shared" si="1"/>
        <v/>
      </c>
      <c r="O32" s="26" t="str">
        <f t="shared" si="2"/>
        <v/>
      </c>
      <c r="P32" s="26" t="str">
        <f t="shared" si="3"/>
        <v/>
      </c>
      <c r="Q32" t="str">
        <f t="shared" si="4"/>
        <v/>
      </c>
      <c r="R32" s="26"/>
      <c r="S32" s="26"/>
      <c r="T32" s="26"/>
      <c r="U32" s="151"/>
      <c r="V32" s="38" t="str" cm="1">
        <f t="array" ref="V32">IF(U32&lt;&gt;"",_xlfn.XLOOKUP(U32,'Kontoplan kl 3-5'!A:A,LEFT('Kontoplan kl 3-5'!B:B,40),"Kontobenämning saknas"),"")</f>
        <v/>
      </c>
      <c r="W32" s="154">
        <v>0</v>
      </c>
      <c r="X32" s="141"/>
      <c r="Y32" s="26" t="str">
        <f t="shared" si="7"/>
        <v xml:space="preserve"> </v>
      </c>
      <c r="Z32" s="157">
        <f t="shared" ref="Z32:Z95" si="9">W32</f>
        <v>0</v>
      </c>
      <c r="AA32" s="26"/>
      <c r="AB32" s="26"/>
      <c r="AC32" s="26"/>
      <c r="AD32" s="26"/>
      <c r="AE32" s="141"/>
      <c r="AF32" s="26" t="str">
        <v>FALS</v>
      </c>
      <c r="AG32" s="26">
        <f t="shared" si="8"/>
        <v>0</v>
      </c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</row>
    <row r="33" spans="1:48" x14ac:dyDescent="0.25">
      <c r="A33" t="str">
        <f t="shared" si="6"/>
        <v/>
      </c>
      <c r="B33" s="38"/>
      <c r="C33" s="38"/>
      <c r="D33" s="142" t="str">
        <f t="shared" si="0"/>
        <v/>
      </c>
      <c r="I33" s="143"/>
      <c r="J33" s="143"/>
      <c r="K33" s="144"/>
      <c r="L33" s="26"/>
      <c r="N33" s="26" t="str">
        <f t="shared" si="1"/>
        <v/>
      </c>
      <c r="O33" s="26" t="str">
        <f t="shared" si="2"/>
        <v/>
      </c>
      <c r="P33" s="26" t="str">
        <f t="shared" si="3"/>
        <v/>
      </c>
      <c r="Q33" t="str">
        <f t="shared" si="4"/>
        <v/>
      </c>
      <c r="R33" s="26"/>
      <c r="S33" s="26"/>
      <c r="T33" s="26"/>
      <c r="U33" s="150"/>
      <c r="V33" s="38" t="str" cm="1">
        <f t="array" ref="V33">IF(U33&lt;&gt;"",_xlfn.XLOOKUP(U33,'Kontoplan kl 3-5'!A:A,LEFT('Kontoplan kl 3-5'!B:B,40),"Kontobenämning saknas"),"")</f>
        <v/>
      </c>
      <c r="W33" s="153">
        <v>0</v>
      </c>
      <c r="X33" s="26"/>
      <c r="Y33" s="26" t="str">
        <f t="shared" si="7"/>
        <v xml:space="preserve"> </v>
      </c>
      <c r="Z33" s="157">
        <f t="shared" si="9"/>
        <v>0</v>
      </c>
      <c r="AA33" s="26"/>
      <c r="AB33" s="26"/>
      <c r="AC33" s="26"/>
      <c r="AD33" s="26"/>
      <c r="AE33" s="26"/>
      <c r="AF33" s="26"/>
      <c r="AG33" s="26">
        <f t="shared" si="8"/>
        <v>0</v>
      </c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</row>
    <row r="34" spans="1:48" x14ac:dyDescent="0.25">
      <c r="A34" t="str">
        <f t="shared" si="6"/>
        <v/>
      </c>
      <c r="B34" s="38"/>
      <c r="C34" s="38"/>
      <c r="D34" s="142" t="str">
        <f t="shared" si="0"/>
        <v/>
      </c>
      <c r="I34" s="143"/>
      <c r="J34" s="143"/>
      <c r="K34" s="144"/>
      <c r="L34" s="26"/>
      <c r="N34" s="26" t="str">
        <f t="shared" si="1"/>
        <v/>
      </c>
      <c r="O34" s="26" t="str">
        <f t="shared" si="2"/>
        <v/>
      </c>
      <c r="P34" s="26" t="str">
        <f t="shared" si="3"/>
        <v/>
      </c>
      <c r="Q34" t="str">
        <f t="shared" si="4"/>
        <v/>
      </c>
      <c r="R34" s="26"/>
      <c r="S34" s="26"/>
      <c r="T34" s="26"/>
      <c r="U34" s="150"/>
      <c r="V34" s="38" t="str" cm="1">
        <f t="array" ref="V34">IF(U34&lt;&gt;"",_xlfn.XLOOKUP(U34,'Kontoplan kl 3-5'!A:A,LEFT('Kontoplan kl 3-5'!B:B,40),"Kontobenämning saknas"),"")</f>
        <v/>
      </c>
      <c r="W34" s="153">
        <v>0</v>
      </c>
      <c r="X34" s="26"/>
      <c r="Y34" s="26" t="str">
        <f t="shared" si="7"/>
        <v xml:space="preserve"> </v>
      </c>
      <c r="Z34" s="157">
        <f t="shared" si="9"/>
        <v>0</v>
      </c>
      <c r="AA34" s="26"/>
      <c r="AB34" s="26"/>
      <c r="AC34" s="26"/>
      <c r="AD34" s="26"/>
      <c r="AE34" s="26"/>
      <c r="AF34" s="26"/>
      <c r="AG34" s="26">
        <f t="shared" si="8"/>
        <v>0</v>
      </c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</row>
    <row r="35" spans="1:48" x14ac:dyDescent="0.25">
      <c r="A35" t="str">
        <f t="shared" si="6"/>
        <v/>
      </c>
      <c r="B35" s="38"/>
      <c r="C35" s="38"/>
      <c r="D35" s="142" t="str">
        <f t="shared" si="0"/>
        <v/>
      </c>
      <c r="I35" s="143"/>
      <c r="J35" s="143"/>
      <c r="K35" s="144"/>
      <c r="L35" s="26"/>
      <c r="N35" s="26" t="str">
        <f t="shared" si="1"/>
        <v/>
      </c>
      <c r="O35" s="26" t="str">
        <f t="shared" si="2"/>
        <v/>
      </c>
      <c r="P35" s="26" t="str">
        <f t="shared" si="3"/>
        <v/>
      </c>
      <c r="Q35" t="str">
        <f t="shared" si="4"/>
        <v/>
      </c>
      <c r="R35" s="26"/>
      <c r="S35" s="26"/>
      <c r="T35" s="26"/>
      <c r="U35" s="150"/>
      <c r="V35" s="38" t="str" cm="1">
        <f t="array" ref="V35">IF(U35&lt;&gt;"",_xlfn.XLOOKUP(U35,'Kontoplan kl 3-5'!A:A,LEFT('Kontoplan kl 3-5'!B:B,40),"Kontobenämning saknas"),"")</f>
        <v/>
      </c>
      <c r="W35" s="153">
        <v>0</v>
      </c>
      <c r="X35" s="26"/>
      <c r="Y35" s="26" t="str">
        <f t="shared" si="7"/>
        <v xml:space="preserve"> </v>
      </c>
      <c r="Z35" s="157">
        <f t="shared" si="9"/>
        <v>0</v>
      </c>
      <c r="AA35" s="26"/>
      <c r="AB35" s="26"/>
      <c r="AC35" s="26"/>
      <c r="AD35" s="26"/>
      <c r="AE35" s="26"/>
      <c r="AF35" s="26"/>
      <c r="AG35" s="26">
        <f t="shared" si="8"/>
        <v>0</v>
      </c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</row>
    <row r="36" spans="1:48" x14ac:dyDescent="0.25">
      <c r="A36" t="str">
        <f t="shared" si="6"/>
        <v/>
      </c>
      <c r="B36" s="38"/>
      <c r="C36" s="38"/>
      <c r="D36" s="142" t="str">
        <f t="shared" si="0"/>
        <v/>
      </c>
      <c r="I36" s="143"/>
      <c r="J36" s="143"/>
      <c r="K36" s="143"/>
      <c r="L36" s="26"/>
      <c r="N36" s="26" t="str">
        <f t="shared" ref="N36:N67" si="10">IF(I36="4  Verksamhetens kostnader",I36,"")</f>
        <v/>
      </c>
      <c r="O36" s="26" t="str">
        <f t="shared" ref="O36:O67" si="11">IF(N36&lt;&gt;"",J36,"")</f>
        <v/>
      </c>
      <c r="P36" s="26" t="str">
        <f t="shared" ref="P36:P67" si="12">IF(O36&lt;&gt;"",SUMIFS(K:K,J:J,O36),"")</f>
        <v/>
      </c>
      <c r="Q36" t="str">
        <f t="shared" si="4"/>
        <v/>
      </c>
      <c r="R36" s="26"/>
      <c r="S36" s="26"/>
      <c r="T36" s="26"/>
      <c r="U36" s="150"/>
      <c r="V36" s="38" t="str" cm="1">
        <f t="array" ref="V36">IF(U36&lt;&gt;"",_xlfn.XLOOKUP(U36,'Kontoplan kl 3-5'!A:A,LEFT('Kontoplan kl 3-5'!B:B,40),"Kontobenämning saknas"),"")</f>
        <v/>
      </c>
      <c r="W36" s="153">
        <v>0</v>
      </c>
      <c r="X36" s="26"/>
      <c r="Y36" s="26" t="str">
        <f t="shared" si="7"/>
        <v xml:space="preserve"> </v>
      </c>
      <c r="Z36" s="157">
        <f t="shared" si="9"/>
        <v>0</v>
      </c>
      <c r="AA36" s="26"/>
      <c r="AB36" s="26"/>
      <c r="AC36" s="26"/>
      <c r="AD36" s="26"/>
      <c r="AE36" s="26"/>
      <c r="AF36" s="26"/>
      <c r="AG36" s="26">
        <f t="shared" si="8"/>
        <v>0</v>
      </c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</row>
    <row r="37" spans="1:48" x14ac:dyDescent="0.25">
      <c r="A37" t="str">
        <f t="shared" si="6"/>
        <v/>
      </c>
      <c r="B37" s="38"/>
      <c r="C37" s="38"/>
      <c r="D37" s="142" t="str">
        <f t="shared" si="0"/>
        <v/>
      </c>
      <c r="I37" s="143"/>
      <c r="J37" s="143"/>
      <c r="K37" s="144"/>
      <c r="L37" s="26"/>
      <c r="N37" s="26" t="str">
        <f t="shared" si="10"/>
        <v/>
      </c>
      <c r="O37" s="26" t="str">
        <f t="shared" si="11"/>
        <v/>
      </c>
      <c r="P37" s="26" t="str">
        <f t="shared" si="12"/>
        <v/>
      </c>
      <c r="Q37" t="str">
        <f t="shared" si="4"/>
        <v/>
      </c>
      <c r="R37" s="26"/>
      <c r="S37" s="26"/>
      <c r="T37" s="26"/>
      <c r="U37" s="150"/>
      <c r="V37" s="38" t="str" cm="1">
        <f t="array" ref="V37">IF(U37&lt;&gt;"",_xlfn.XLOOKUP(U37,'Kontoplan kl 3-5'!A:A,LEFT('Kontoplan kl 3-5'!B:B,40),"Kontobenämning saknas"),"")</f>
        <v/>
      </c>
      <c r="W37" s="153">
        <v>0</v>
      </c>
      <c r="X37" s="26"/>
      <c r="Y37" s="26" t="str">
        <f t="shared" si="7"/>
        <v xml:space="preserve"> </v>
      </c>
      <c r="Z37" s="157">
        <f t="shared" si="9"/>
        <v>0</v>
      </c>
      <c r="AA37" s="26"/>
      <c r="AB37" s="26"/>
      <c r="AC37" s="26"/>
      <c r="AD37" s="26"/>
      <c r="AE37" s="26"/>
      <c r="AF37" s="26"/>
      <c r="AG37" s="26">
        <f t="shared" si="8"/>
        <v>0</v>
      </c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</row>
    <row r="38" spans="1:48" x14ac:dyDescent="0.25">
      <c r="A38" t="str">
        <f t="shared" si="6"/>
        <v/>
      </c>
      <c r="B38" s="38"/>
      <c r="C38" s="38"/>
      <c r="D38" s="142" t="str">
        <f t="shared" si="0"/>
        <v/>
      </c>
      <c r="I38" s="143"/>
      <c r="J38" s="143"/>
      <c r="K38" s="143"/>
      <c r="L38" s="26"/>
      <c r="N38" s="26" t="str">
        <f t="shared" si="10"/>
        <v/>
      </c>
      <c r="O38" s="26" t="str">
        <f t="shared" si="11"/>
        <v/>
      </c>
      <c r="P38" s="26" t="str">
        <f t="shared" si="12"/>
        <v/>
      </c>
      <c r="Q38" t="str">
        <f t="shared" si="4"/>
        <v/>
      </c>
      <c r="R38" s="26"/>
      <c r="S38" s="26"/>
      <c r="T38" s="26"/>
      <c r="U38" s="150"/>
      <c r="V38" s="38" t="str" cm="1">
        <f t="array" ref="V38">IF(U38&lt;&gt;"",_xlfn.XLOOKUP(U38,'Kontoplan kl 3-5'!A:A,LEFT('Kontoplan kl 3-5'!B:B,40),"Kontobenämning saknas"),"")</f>
        <v/>
      </c>
      <c r="W38" s="153">
        <v>0</v>
      </c>
      <c r="X38" s="26"/>
      <c r="Y38" s="26" t="str">
        <f t="shared" si="7"/>
        <v xml:space="preserve"> </v>
      </c>
      <c r="Z38" s="157">
        <f t="shared" si="9"/>
        <v>0</v>
      </c>
      <c r="AA38" s="26"/>
      <c r="AB38" s="26"/>
      <c r="AC38" s="26"/>
      <c r="AD38" s="26"/>
      <c r="AE38" s="26"/>
      <c r="AF38" s="26"/>
      <c r="AG38" s="26">
        <f t="shared" si="8"/>
        <v>0</v>
      </c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</row>
    <row r="39" spans="1:48" x14ac:dyDescent="0.25">
      <c r="A39" t="str">
        <f t="shared" si="6"/>
        <v/>
      </c>
      <c r="B39" s="38"/>
      <c r="C39" s="38"/>
      <c r="D39" s="142" t="str">
        <f t="shared" si="0"/>
        <v/>
      </c>
      <c r="I39" s="143"/>
      <c r="J39" s="143"/>
      <c r="K39" s="143"/>
      <c r="L39" s="26"/>
      <c r="N39" s="26" t="str">
        <f t="shared" si="10"/>
        <v/>
      </c>
      <c r="O39" s="26" t="str">
        <f t="shared" si="11"/>
        <v/>
      </c>
      <c r="P39" s="26" t="str">
        <f t="shared" si="12"/>
        <v/>
      </c>
      <c r="Q39" t="str">
        <f t="shared" si="4"/>
        <v/>
      </c>
      <c r="R39" s="26"/>
      <c r="S39" s="26"/>
      <c r="T39" s="26"/>
      <c r="U39" s="150"/>
      <c r="V39" s="38" t="str" cm="1">
        <f t="array" ref="V39">IF(U39&lt;&gt;"",_xlfn.XLOOKUP(U39,'Kontoplan kl 3-5'!A:A,LEFT('Kontoplan kl 3-5'!B:B,40),"Kontobenämning saknas"),"")</f>
        <v/>
      </c>
      <c r="W39" s="153">
        <v>0</v>
      </c>
      <c r="X39" s="26"/>
      <c r="Y39" s="26" t="str">
        <f t="shared" si="7"/>
        <v xml:space="preserve"> </v>
      </c>
      <c r="Z39" s="157">
        <f t="shared" si="9"/>
        <v>0</v>
      </c>
      <c r="AA39" s="26"/>
      <c r="AB39" s="26"/>
      <c r="AC39" s="26"/>
      <c r="AD39" s="26"/>
      <c r="AE39" s="26"/>
      <c r="AF39" s="26"/>
      <c r="AG39" s="26">
        <f t="shared" si="8"/>
        <v>0</v>
      </c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</row>
    <row r="40" spans="1:48" x14ac:dyDescent="0.25">
      <c r="A40" t="str">
        <f t="shared" si="6"/>
        <v/>
      </c>
      <c r="B40" s="38"/>
      <c r="C40" s="38"/>
      <c r="D40" s="142" t="str">
        <f t="shared" si="0"/>
        <v/>
      </c>
      <c r="I40" s="143"/>
      <c r="J40" s="143"/>
      <c r="K40" s="143"/>
      <c r="L40" s="26"/>
      <c r="N40" s="26" t="str">
        <f t="shared" si="10"/>
        <v/>
      </c>
      <c r="O40" s="26" t="str">
        <f t="shared" si="11"/>
        <v/>
      </c>
      <c r="P40" s="26" t="str">
        <f t="shared" si="12"/>
        <v/>
      </c>
      <c r="Q40" t="str">
        <f t="shared" si="4"/>
        <v/>
      </c>
      <c r="R40" s="26"/>
      <c r="S40" s="26"/>
      <c r="T40" s="26"/>
      <c r="U40" s="150"/>
      <c r="V40" s="38" t="str" cm="1">
        <f t="array" ref="V40">IF(U40&lt;&gt;"",_xlfn.XLOOKUP(U40,'Kontoplan kl 3-5'!A:A,LEFT('Kontoplan kl 3-5'!B:B,40),"Kontobenämning saknas"),"")</f>
        <v/>
      </c>
      <c r="W40" s="153">
        <v>0</v>
      </c>
      <c r="X40" s="26"/>
      <c r="Y40" s="26" t="str">
        <f t="shared" si="7"/>
        <v xml:space="preserve"> </v>
      </c>
      <c r="Z40" s="157">
        <f t="shared" si="9"/>
        <v>0</v>
      </c>
      <c r="AA40" s="26"/>
      <c r="AB40" s="26"/>
      <c r="AC40" s="26"/>
      <c r="AD40" s="26"/>
      <c r="AE40" s="26"/>
      <c r="AF40" s="26"/>
      <c r="AG40" s="26">
        <f t="shared" si="8"/>
        <v>0</v>
      </c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</row>
    <row r="41" spans="1:48" x14ac:dyDescent="0.25">
      <c r="A41" t="str">
        <f t="shared" si="6"/>
        <v/>
      </c>
      <c r="B41" s="38"/>
      <c r="C41" s="38"/>
      <c r="D41" s="142" t="str">
        <f t="shared" si="0"/>
        <v/>
      </c>
      <c r="I41" s="143"/>
      <c r="J41" s="143"/>
      <c r="K41" s="143"/>
      <c r="L41" s="26"/>
      <c r="N41" s="26" t="str">
        <f t="shared" si="10"/>
        <v/>
      </c>
      <c r="O41" s="26" t="str">
        <f t="shared" si="11"/>
        <v/>
      </c>
      <c r="P41" s="26" t="str">
        <f t="shared" si="12"/>
        <v/>
      </c>
      <c r="Q41" t="str">
        <f t="shared" si="4"/>
        <v/>
      </c>
      <c r="R41" s="26"/>
      <c r="S41" s="26"/>
      <c r="T41" s="26"/>
      <c r="U41" s="150"/>
      <c r="V41" s="38" t="str" cm="1">
        <f t="array" ref="V41">IF(U41&lt;&gt;"",_xlfn.XLOOKUP(U41,'Kontoplan kl 3-5'!A:A,LEFT('Kontoplan kl 3-5'!B:B,40),"Kontobenämning saknas"),"")</f>
        <v/>
      </c>
      <c r="W41" s="153">
        <v>0</v>
      </c>
      <c r="X41" s="26"/>
      <c r="Y41" s="26" t="str">
        <f t="shared" si="7"/>
        <v xml:space="preserve"> </v>
      </c>
      <c r="Z41" s="157">
        <f t="shared" si="9"/>
        <v>0</v>
      </c>
      <c r="AA41" s="26"/>
      <c r="AB41" s="26"/>
      <c r="AC41" s="26"/>
      <c r="AD41" s="26"/>
      <c r="AE41" s="26"/>
      <c r="AF41" s="26"/>
      <c r="AG41" s="26">
        <f t="shared" si="8"/>
        <v>0</v>
      </c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</row>
    <row r="42" spans="1:48" x14ac:dyDescent="0.25">
      <c r="A42" t="str">
        <f t="shared" si="6"/>
        <v/>
      </c>
      <c r="B42" s="38"/>
      <c r="C42" s="38"/>
      <c r="D42" s="142" t="str">
        <f t="shared" si="0"/>
        <v/>
      </c>
      <c r="I42" s="143"/>
      <c r="J42" s="143"/>
      <c r="K42" s="143"/>
      <c r="L42" s="26"/>
      <c r="N42" s="26" t="str">
        <f t="shared" si="10"/>
        <v/>
      </c>
      <c r="O42" s="26" t="str">
        <f t="shared" si="11"/>
        <v/>
      </c>
      <c r="P42" s="26" t="str">
        <f t="shared" si="12"/>
        <v/>
      </c>
      <c r="Q42" t="str">
        <f t="shared" si="4"/>
        <v/>
      </c>
      <c r="R42" s="26"/>
      <c r="S42" s="26"/>
      <c r="T42" s="26"/>
      <c r="U42" s="150"/>
      <c r="V42" s="38" t="str" cm="1">
        <f t="array" ref="V42">IF(U42&lt;&gt;"",_xlfn.XLOOKUP(U42,'Kontoplan kl 3-5'!A:A,LEFT('Kontoplan kl 3-5'!B:B,40),"Kontobenämning saknas"),"")</f>
        <v/>
      </c>
      <c r="W42" s="153">
        <v>0</v>
      </c>
      <c r="X42" s="26"/>
      <c r="Y42" s="26" t="str">
        <f t="shared" si="7"/>
        <v xml:space="preserve"> </v>
      </c>
      <c r="Z42" s="157">
        <f t="shared" si="9"/>
        <v>0</v>
      </c>
      <c r="AA42" s="26"/>
      <c r="AB42" s="26"/>
      <c r="AC42" s="26"/>
      <c r="AD42" s="26"/>
      <c r="AE42" s="26"/>
      <c r="AF42" s="26"/>
      <c r="AG42" s="26">
        <f t="shared" si="8"/>
        <v>0</v>
      </c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</row>
    <row r="43" spans="1:48" x14ac:dyDescent="0.25">
      <c r="A43" t="str">
        <f t="shared" si="6"/>
        <v/>
      </c>
      <c r="B43" s="38"/>
      <c r="C43" s="38"/>
      <c r="D43" s="142" t="str">
        <f t="shared" si="0"/>
        <v/>
      </c>
      <c r="I43" s="143"/>
      <c r="J43" s="143"/>
      <c r="K43" s="143"/>
      <c r="L43" s="26"/>
      <c r="N43" s="26" t="str">
        <f t="shared" si="10"/>
        <v/>
      </c>
      <c r="O43" s="26" t="str">
        <f t="shared" si="11"/>
        <v/>
      </c>
      <c r="P43" s="26" t="str">
        <f t="shared" si="12"/>
        <v/>
      </c>
      <c r="Q43" t="str">
        <f t="shared" si="4"/>
        <v/>
      </c>
      <c r="R43" s="26"/>
      <c r="S43" s="26"/>
      <c r="T43" s="26"/>
      <c r="U43" s="150"/>
      <c r="V43" s="38" t="str" cm="1">
        <f t="array" ref="V43">IF(U43&lt;&gt;"",_xlfn.XLOOKUP(U43,'Kontoplan kl 3-5'!A:A,LEFT('Kontoplan kl 3-5'!B:B,40),"Kontobenämning saknas"),"")</f>
        <v/>
      </c>
      <c r="W43" s="153">
        <v>0</v>
      </c>
      <c r="X43" s="26"/>
      <c r="Y43" s="26" t="str">
        <f t="shared" si="7"/>
        <v xml:space="preserve"> </v>
      </c>
      <c r="Z43" s="157">
        <f t="shared" si="9"/>
        <v>0</v>
      </c>
      <c r="AA43" s="26"/>
      <c r="AB43" s="26"/>
      <c r="AC43" s="26"/>
      <c r="AD43" s="26"/>
      <c r="AE43" s="26"/>
      <c r="AF43" s="26"/>
      <c r="AG43" s="26">
        <f t="shared" si="8"/>
        <v>0</v>
      </c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</row>
    <row r="44" spans="1:48" x14ac:dyDescent="0.25">
      <c r="A44" t="str">
        <f t="shared" si="6"/>
        <v/>
      </c>
      <c r="B44" s="38"/>
      <c r="C44" s="38"/>
      <c r="D44" s="142" t="str">
        <f t="shared" si="0"/>
        <v/>
      </c>
      <c r="I44" s="143"/>
      <c r="J44" s="143"/>
      <c r="K44" s="143"/>
      <c r="L44" s="26"/>
      <c r="N44" s="26" t="str">
        <f t="shared" si="10"/>
        <v/>
      </c>
      <c r="O44" s="26" t="str">
        <f t="shared" si="11"/>
        <v/>
      </c>
      <c r="P44" s="26" t="str">
        <f t="shared" si="12"/>
        <v/>
      </c>
      <c r="Q44" t="str">
        <f t="shared" si="4"/>
        <v/>
      </c>
      <c r="R44" s="26"/>
      <c r="S44" s="26"/>
      <c r="T44" s="26"/>
      <c r="U44" s="150"/>
      <c r="V44" s="38" t="str" cm="1">
        <f t="array" ref="V44">IF(U44&lt;&gt;"",_xlfn.XLOOKUP(U44,'Kontoplan kl 3-5'!A:A,LEFT('Kontoplan kl 3-5'!B:B,40),"Kontobenämning saknas"),"")</f>
        <v/>
      </c>
      <c r="W44" s="153">
        <v>0</v>
      </c>
      <c r="X44" s="26"/>
      <c r="Y44" s="26" t="str">
        <f t="shared" si="7"/>
        <v xml:space="preserve"> </v>
      </c>
      <c r="Z44" s="157">
        <f t="shared" si="9"/>
        <v>0</v>
      </c>
      <c r="AA44" s="26"/>
      <c r="AB44" s="26"/>
      <c r="AC44" s="26"/>
      <c r="AD44" s="26"/>
      <c r="AE44" s="26"/>
      <c r="AF44" s="26"/>
      <c r="AG44" s="26">
        <f t="shared" si="8"/>
        <v>0</v>
      </c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</row>
    <row r="45" spans="1:48" x14ac:dyDescent="0.25">
      <c r="A45" t="str">
        <f t="shared" si="6"/>
        <v/>
      </c>
      <c r="B45" s="38"/>
      <c r="C45" s="38"/>
      <c r="D45" s="142" t="str">
        <f t="shared" si="0"/>
        <v/>
      </c>
      <c r="I45" s="143"/>
      <c r="J45" s="143"/>
      <c r="K45" s="143"/>
      <c r="L45" s="26"/>
      <c r="N45" s="26" t="str">
        <f t="shared" si="10"/>
        <v/>
      </c>
      <c r="O45" s="26" t="str">
        <f t="shared" si="11"/>
        <v/>
      </c>
      <c r="P45" s="26" t="str">
        <f t="shared" si="12"/>
        <v/>
      </c>
      <c r="Q45" t="str">
        <f t="shared" si="4"/>
        <v/>
      </c>
      <c r="R45" s="26"/>
      <c r="S45" s="26"/>
      <c r="T45" s="26"/>
      <c r="U45" s="150"/>
      <c r="V45" s="38" t="str" cm="1">
        <f t="array" ref="V45">IF(U45&lt;&gt;"",_xlfn.XLOOKUP(U45,'Kontoplan kl 3-5'!A:A,LEFT('Kontoplan kl 3-5'!B:B,40),"Kontobenämning saknas"),"")</f>
        <v/>
      </c>
      <c r="W45" s="153">
        <v>0</v>
      </c>
      <c r="X45" s="26"/>
      <c r="Y45" s="26" t="str">
        <f t="shared" si="7"/>
        <v xml:space="preserve"> </v>
      </c>
      <c r="Z45" s="157">
        <f t="shared" si="9"/>
        <v>0</v>
      </c>
      <c r="AA45" s="26"/>
      <c r="AB45" s="26"/>
      <c r="AC45" s="26"/>
      <c r="AD45" s="26"/>
      <c r="AE45" s="26"/>
      <c r="AF45" s="26"/>
      <c r="AG45" s="26">
        <f t="shared" si="8"/>
        <v>0</v>
      </c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</row>
    <row r="46" spans="1:48" x14ac:dyDescent="0.25">
      <c r="A46" t="str">
        <f t="shared" si="6"/>
        <v/>
      </c>
      <c r="B46" s="38"/>
      <c r="C46" s="38"/>
      <c r="D46" s="142" t="str">
        <f t="shared" si="0"/>
        <v/>
      </c>
      <c r="I46" s="143"/>
      <c r="J46" s="143"/>
      <c r="K46" s="143"/>
      <c r="L46" s="26"/>
      <c r="N46" s="26" t="str">
        <f t="shared" si="10"/>
        <v/>
      </c>
      <c r="O46" s="26" t="str">
        <f t="shared" si="11"/>
        <v/>
      </c>
      <c r="P46" s="26" t="str">
        <f t="shared" si="12"/>
        <v/>
      </c>
      <c r="Q46" t="str">
        <f t="shared" si="4"/>
        <v/>
      </c>
      <c r="R46" s="26"/>
      <c r="S46" s="26"/>
      <c r="T46" s="26"/>
      <c r="U46" s="150"/>
      <c r="V46" s="38" t="str" cm="1">
        <f t="array" ref="V46">IF(U46&lt;&gt;"",_xlfn.XLOOKUP(U46,'Kontoplan kl 3-5'!A:A,LEFT('Kontoplan kl 3-5'!B:B,40),"Kontobenämning saknas"),"")</f>
        <v/>
      </c>
      <c r="W46" s="153">
        <v>0</v>
      </c>
      <c r="X46" s="26"/>
      <c r="Y46" s="26" t="str">
        <f t="shared" si="7"/>
        <v xml:space="preserve"> </v>
      </c>
      <c r="Z46" s="157">
        <f t="shared" si="9"/>
        <v>0</v>
      </c>
      <c r="AA46" s="26"/>
      <c r="AB46" s="26"/>
      <c r="AC46" s="26"/>
      <c r="AD46" s="26"/>
      <c r="AE46" s="26"/>
      <c r="AF46" s="26"/>
      <c r="AG46" s="26">
        <f t="shared" si="8"/>
        <v>0</v>
      </c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</row>
    <row r="47" spans="1:48" x14ac:dyDescent="0.25">
      <c r="A47" t="str">
        <f t="shared" si="6"/>
        <v/>
      </c>
      <c r="B47" s="38"/>
      <c r="C47" s="38"/>
      <c r="D47" s="142" t="str">
        <f t="shared" si="0"/>
        <v/>
      </c>
      <c r="I47" s="143"/>
      <c r="J47" s="143"/>
      <c r="K47" s="143"/>
      <c r="L47" s="26"/>
      <c r="N47" s="26" t="str">
        <f t="shared" si="10"/>
        <v/>
      </c>
      <c r="O47" s="26" t="str">
        <f t="shared" si="11"/>
        <v/>
      </c>
      <c r="P47" s="26" t="str">
        <f t="shared" si="12"/>
        <v/>
      </c>
      <c r="Q47" t="str">
        <f t="shared" si="4"/>
        <v/>
      </c>
      <c r="R47" s="26"/>
      <c r="S47" s="26"/>
      <c r="T47" s="26"/>
      <c r="U47" s="150"/>
      <c r="V47" s="38" t="str" cm="1">
        <f t="array" ref="V47">IF(U47&lt;&gt;"",_xlfn.XLOOKUP(U47,'Kontoplan kl 3-5'!A:A,LEFT('Kontoplan kl 3-5'!B:B,40),"Kontobenämning saknas"),"")</f>
        <v/>
      </c>
      <c r="W47" s="153"/>
      <c r="X47" s="26"/>
      <c r="Y47" s="26" t="str">
        <f t="shared" si="7"/>
        <v xml:space="preserve"> </v>
      </c>
      <c r="Z47" s="157">
        <f t="shared" si="9"/>
        <v>0</v>
      </c>
      <c r="AA47" s="26"/>
      <c r="AB47" s="26"/>
      <c r="AC47" s="26"/>
      <c r="AD47" s="26"/>
      <c r="AE47" s="26"/>
      <c r="AF47" s="26"/>
      <c r="AG47" s="26">
        <f t="shared" si="8"/>
        <v>0</v>
      </c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</row>
    <row r="48" spans="1:48" x14ac:dyDescent="0.25">
      <c r="A48" t="str">
        <f t="shared" si="6"/>
        <v/>
      </c>
      <c r="B48" s="38"/>
      <c r="C48" s="38"/>
      <c r="D48" s="142" t="str">
        <f t="shared" si="0"/>
        <v/>
      </c>
      <c r="I48" s="143"/>
      <c r="J48" s="143"/>
      <c r="K48" s="143"/>
      <c r="L48" s="26"/>
      <c r="N48" s="26" t="str">
        <f t="shared" si="10"/>
        <v/>
      </c>
      <c r="O48" s="26" t="str">
        <f t="shared" si="11"/>
        <v/>
      </c>
      <c r="P48" s="26" t="str">
        <f t="shared" si="12"/>
        <v/>
      </c>
      <c r="Q48" t="str">
        <f t="shared" si="4"/>
        <v/>
      </c>
      <c r="R48" s="26"/>
      <c r="S48" s="26"/>
      <c r="T48" s="26"/>
      <c r="U48" s="150"/>
      <c r="V48" s="38" t="str" cm="1">
        <f t="array" ref="V48">IF(U48&lt;&gt;"",_xlfn.XLOOKUP(U48,'Kontoplan kl 3-5'!A:A,LEFT('Kontoplan kl 3-5'!B:B,40),"Kontobenämning saknas"),"")</f>
        <v/>
      </c>
      <c r="W48" s="153"/>
      <c r="X48" s="26"/>
      <c r="Y48" s="26" t="str">
        <f t="shared" si="7"/>
        <v xml:space="preserve"> </v>
      </c>
      <c r="Z48" s="157">
        <f t="shared" si="9"/>
        <v>0</v>
      </c>
      <c r="AA48" s="26"/>
      <c r="AB48" s="26"/>
      <c r="AC48" s="26"/>
      <c r="AD48" s="26"/>
      <c r="AE48" s="26"/>
      <c r="AF48" s="26"/>
      <c r="AG48" s="26">
        <f t="shared" si="8"/>
        <v>0</v>
      </c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</row>
    <row r="49" spans="1:48" x14ac:dyDescent="0.25">
      <c r="A49" t="str">
        <f t="shared" si="6"/>
        <v/>
      </c>
      <c r="B49" s="38"/>
      <c r="C49" s="38"/>
      <c r="D49" s="142" t="str">
        <f t="shared" si="0"/>
        <v/>
      </c>
      <c r="I49" s="143"/>
      <c r="J49" s="143"/>
      <c r="K49" s="143"/>
      <c r="L49" s="26"/>
      <c r="N49" s="26" t="str">
        <f t="shared" si="10"/>
        <v/>
      </c>
      <c r="O49" s="26" t="str">
        <f t="shared" si="11"/>
        <v/>
      </c>
      <c r="P49" s="26" t="str">
        <f t="shared" si="12"/>
        <v/>
      </c>
      <c r="Q49" t="str">
        <f t="shared" si="4"/>
        <v/>
      </c>
      <c r="R49" s="26"/>
      <c r="S49" s="26"/>
      <c r="T49" s="26"/>
      <c r="U49" s="150"/>
      <c r="V49" s="38" t="str" cm="1">
        <f t="array" ref="V49">IF(U49&lt;&gt;"",_xlfn.XLOOKUP(U49,'Kontoplan kl 3-5'!A:A,LEFT('Kontoplan kl 3-5'!B:B,40),"Kontobenämning saknas"),"")</f>
        <v/>
      </c>
      <c r="W49" s="153"/>
      <c r="X49" s="26"/>
      <c r="Y49" s="26" t="str">
        <f t="shared" si="7"/>
        <v xml:space="preserve"> </v>
      </c>
      <c r="Z49" s="157">
        <f t="shared" si="9"/>
        <v>0</v>
      </c>
      <c r="AA49" s="26"/>
      <c r="AB49" s="26"/>
      <c r="AC49" s="26"/>
      <c r="AD49" s="26"/>
      <c r="AE49" s="26"/>
      <c r="AF49" s="26"/>
      <c r="AG49" s="26">
        <f t="shared" si="8"/>
        <v>0</v>
      </c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</row>
    <row r="50" spans="1:48" x14ac:dyDescent="0.25">
      <c r="A50" t="str">
        <f t="shared" si="6"/>
        <v/>
      </c>
      <c r="B50" s="38"/>
      <c r="C50" s="38"/>
      <c r="D50" s="142" t="str">
        <f t="shared" si="0"/>
        <v/>
      </c>
      <c r="I50" s="143"/>
      <c r="J50" s="143"/>
      <c r="K50" s="143"/>
      <c r="L50" s="26"/>
      <c r="N50" s="26" t="str">
        <f t="shared" si="10"/>
        <v/>
      </c>
      <c r="O50" s="26" t="str">
        <f t="shared" si="11"/>
        <v/>
      </c>
      <c r="P50" s="26" t="str">
        <f t="shared" si="12"/>
        <v/>
      </c>
      <c r="Q50" t="str">
        <f t="shared" si="4"/>
        <v/>
      </c>
      <c r="R50" s="26"/>
      <c r="S50" s="26"/>
      <c r="T50" s="26"/>
      <c r="U50" s="150"/>
      <c r="V50" s="38" t="str" cm="1">
        <f t="array" ref="V50">IF(U50&lt;&gt;"",_xlfn.XLOOKUP(U50,'Kontoplan kl 3-5'!A:A,LEFT('Kontoplan kl 3-5'!B:B,40),"Kontobenämning saknas"),"")</f>
        <v/>
      </c>
      <c r="W50" s="153"/>
      <c r="X50" s="26"/>
      <c r="Y50" s="26" t="str">
        <f t="shared" si="7"/>
        <v xml:space="preserve"> </v>
      </c>
      <c r="Z50" s="157">
        <f t="shared" si="9"/>
        <v>0</v>
      </c>
      <c r="AA50" s="26"/>
      <c r="AB50" s="26"/>
      <c r="AC50" s="26"/>
      <c r="AD50" s="26"/>
      <c r="AE50" s="26"/>
      <c r="AF50" s="26"/>
      <c r="AG50" s="26">
        <f t="shared" si="8"/>
        <v>0</v>
      </c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</row>
    <row r="51" spans="1:48" x14ac:dyDescent="0.25">
      <c r="A51" t="str">
        <f t="shared" si="6"/>
        <v/>
      </c>
      <c r="B51" s="38"/>
      <c r="C51" s="38"/>
      <c r="D51" s="142" t="str">
        <f t="shared" si="0"/>
        <v/>
      </c>
      <c r="I51" s="143"/>
      <c r="J51" s="143"/>
      <c r="K51" s="143"/>
      <c r="L51" s="26"/>
      <c r="N51" s="26" t="str">
        <f t="shared" si="10"/>
        <v/>
      </c>
      <c r="O51" s="26" t="str">
        <f t="shared" si="11"/>
        <v/>
      </c>
      <c r="P51" s="26" t="str">
        <f t="shared" si="12"/>
        <v/>
      </c>
      <c r="Q51" t="str">
        <f t="shared" si="4"/>
        <v/>
      </c>
      <c r="R51" s="26"/>
      <c r="S51" s="26"/>
      <c r="T51" s="26"/>
      <c r="U51" s="150"/>
      <c r="V51" s="38" t="str" cm="1">
        <f t="array" ref="V51">IF(U51&lt;&gt;"",_xlfn.XLOOKUP(U51,'Kontoplan kl 3-5'!A:A,LEFT('Kontoplan kl 3-5'!B:B,40),"Kontobenämning saknas"),"")</f>
        <v/>
      </c>
      <c r="W51" s="153"/>
      <c r="X51" s="26"/>
      <c r="Y51" s="26" t="str">
        <f t="shared" si="7"/>
        <v xml:space="preserve"> </v>
      </c>
      <c r="Z51" s="157">
        <f t="shared" si="9"/>
        <v>0</v>
      </c>
      <c r="AA51" s="26"/>
      <c r="AB51" s="26"/>
      <c r="AC51" s="26"/>
      <c r="AD51" s="26"/>
      <c r="AE51" s="26"/>
      <c r="AF51" s="26"/>
      <c r="AG51" s="26">
        <f t="shared" si="8"/>
        <v>0</v>
      </c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</row>
    <row r="52" spans="1:48" x14ac:dyDescent="0.25">
      <c r="A52" t="str">
        <f t="shared" si="6"/>
        <v/>
      </c>
      <c r="B52" s="38"/>
      <c r="C52" s="38"/>
      <c r="D52" s="142" t="str">
        <f t="shared" si="0"/>
        <v/>
      </c>
      <c r="I52" s="143"/>
      <c r="J52" s="143"/>
      <c r="K52" s="143"/>
      <c r="L52" s="26"/>
      <c r="N52" s="26" t="str">
        <f t="shared" si="10"/>
        <v/>
      </c>
      <c r="O52" s="26" t="str">
        <f t="shared" si="11"/>
        <v/>
      </c>
      <c r="P52" s="26" t="str">
        <f t="shared" si="12"/>
        <v/>
      </c>
      <c r="Q52" t="str">
        <f t="shared" si="4"/>
        <v/>
      </c>
      <c r="R52" s="26"/>
      <c r="S52" s="26"/>
      <c r="T52" s="26"/>
      <c r="U52" s="150"/>
      <c r="V52" s="38" t="str" cm="1">
        <f t="array" ref="V52">IF(U52&lt;&gt;"",_xlfn.XLOOKUP(U52,'Kontoplan kl 3-5'!A:A,LEFT('Kontoplan kl 3-5'!B:B,40),"Kontobenämning saknas"),"")</f>
        <v/>
      </c>
      <c r="W52" s="153"/>
      <c r="X52" s="26"/>
      <c r="Y52" s="26" t="str">
        <f t="shared" si="7"/>
        <v xml:space="preserve"> </v>
      </c>
      <c r="Z52" s="157">
        <f t="shared" si="9"/>
        <v>0</v>
      </c>
      <c r="AA52" s="26"/>
      <c r="AB52" s="26"/>
      <c r="AC52" s="26"/>
      <c r="AD52" s="26"/>
      <c r="AE52" s="26"/>
      <c r="AF52" s="26"/>
      <c r="AG52" s="26">
        <f t="shared" si="8"/>
        <v>0</v>
      </c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</row>
    <row r="53" spans="1:48" x14ac:dyDescent="0.25">
      <c r="A53" t="str">
        <f t="shared" si="6"/>
        <v/>
      </c>
      <c r="B53" s="38"/>
      <c r="C53" s="38"/>
      <c r="D53" s="142" t="str">
        <f t="shared" si="0"/>
        <v/>
      </c>
      <c r="I53" s="143"/>
      <c r="J53" s="143"/>
      <c r="K53" s="143"/>
      <c r="L53" s="26"/>
      <c r="N53" s="26" t="str">
        <f t="shared" si="10"/>
        <v/>
      </c>
      <c r="O53" s="26" t="str">
        <f t="shared" si="11"/>
        <v/>
      </c>
      <c r="P53" s="26" t="str">
        <f t="shared" si="12"/>
        <v/>
      </c>
      <c r="Q53" t="str">
        <f t="shared" si="4"/>
        <v/>
      </c>
      <c r="R53" s="26"/>
      <c r="S53" s="26"/>
      <c r="T53" s="26"/>
      <c r="U53" s="150"/>
      <c r="V53" s="38" t="str" cm="1">
        <f t="array" ref="V53">IF(U53&lt;&gt;"",_xlfn.XLOOKUP(U53,'Kontoplan kl 3-5'!A:A,LEFT('Kontoplan kl 3-5'!B:B,40),"Kontobenämning saknas"),"")</f>
        <v/>
      </c>
      <c r="W53" s="153"/>
      <c r="X53" s="26"/>
      <c r="Y53" s="26" t="str">
        <f t="shared" si="7"/>
        <v xml:space="preserve"> </v>
      </c>
      <c r="Z53" s="157">
        <f t="shared" si="9"/>
        <v>0</v>
      </c>
      <c r="AA53" s="26"/>
      <c r="AB53" s="26"/>
      <c r="AC53" s="26"/>
      <c r="AD53" s="26"/>
      <c r="AE53" s="26"/>
      <c r="AF53" s="26"/>
      <c r="AG53" s="26">
        <f t="shared" si="8"/>
        <v>0</v>
      </c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</row>
    <row r="54" spans="1:48" x14ac:dyDescent="0.25">
      <c r="A54" t="str">
        <f t="shared" si="6"/>
        <v/>
      </c>
      <c r="B54" s="38"/>
      <c r="C54" s="38"/>
      <c r="D54" s="142" t="str">
        <f t="shared" si="0"/>
        <v/>
      </c>
      <c r="I54" s="143"/>
      <c r="J54" s="143"/>
      <c r="K54" s="143"/>
      <c r="L54" s="26"/>
      <c r="N54" s="26" t="str">
        <f t="shared" si="10"/>
        <v/>
      </c>
      <c r="O54" s="26" t="str">
        <f t="shared" si="11"/>
        <v/>
      </c>
      <c r="P54" s="26" t="str">
        <f t="shared" si="12"/>
        <v/>
      </c>
      <c r="Q54" t="str">
        <f t="shared" si="4"/>
        <v/>
      </c>
      <c r="R54" s="26"/>
      <c r="S54" s="26"/>
      <c r="T54" s="26"/>
      <c r="U54" s="150"/>
      <c r="V54" s="38" t="str" cm="1">
        <f t="array" ref="V54">IF(U54&lt;&gt;"",_xlfn.XLOOKUP(U54,'Kontoplan kl 3-5'!A:A,LEFT('Kontoplan kl 3-5'!B:B,40),"Kontobenämning saknas"),"")</f>
        <v/>
      </c>
      <c r="W54" s="153"/>
      <c r="X54" s="26"/>
      <c r="Y54" s="26" t="str">
        <f t="shared" si="7"/>
        <v xml:space="preserve"> </v>
      </c>
      <c r="Z54" s="157">
        <f t="shared" si="9"/>
        <v>0</v>
      </c>
      <c r="AA54" s="26"/>
      <c r="AB54" s="26"/>
      <c r="AC54" s="26"/>
      <c r="AD54" s="26"/>
      <c r="AE54" s="26"/>
      <c r="AF54" s="26"/>
      <c r="AG54" s="26">
        <f t="shared" si="8"/>
        <v>0</v>
      </c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</row>
    <row r="55" spans="1:48" x14ac:dyDescent="0.25">
      <c r="A55" t="str">
        <f t="shared" si="6"/>
        <v/>
      </c>
      <c r="B55" s="38"/>
      <c r="C55" s="38"/>
      <c r="D55" s="142" t="str">
        <f t="shared" si="0"/>
        <v/>
      </c>
      <c r="I55" s="143"/>
      <c r="J55" s="143"/>
      <c r="K55" s="143"/>
      <c r="L55" s="26"/>
      <c r="N55" s="26" t="str">
        <f t="shared" si="10"/>
        <v/>
      </c>
      <c r="O55" s="26" t="str">
        <f t="shared" si="11"/>
        <v/>
      </c>
      <c r="P55" s="26" t="str">
        <f t="shared" si="12"/>
        <v/>
      </c>
      <c r="Q55" t="str">
        <f t="shared" si="4"/>
        <v/>
      </c>
      <c r="R55" s="26"/>
      <c r="S55" s="26"/>
      <c r="T55" s="26"/>
      <c r="U55" s="150"/>
      <c r="V55" s="38" t="str" cm="1">
        <f t="array" ref="V55">IF(U55&lt;&gt;"",_xlfn.XLOOKUP(U55,'Kontoplan kl 3-5'!A:A,LEFT('Kontoplan kl 3-5'!B:B,40),"Kontobenämning saknas"),"")</f>
        <v/>
      </c>
      <c r="W55" s="153"/>
      <c r="X55" s="26"/>
      <c r="Y55" s="26" t="str">
        <f t="shared" si="7"/>
        <v xml:space="preserve"> </v>
      </c>
      <c r="Z55" s="157">
        <f t="shared" si="9"/>
        <v>0</v>
      </c>
      <c r="AA55" s="26"/>
      <c r="AB55" s="26"/>
      <c r="AC55" s="26"/>
      <c r="AD55" s="26"/>
      <c r="AE55" s="26"/>
      <c r="AF55" s="26"/>
      <c r="AG55" s="26">
        <f t="shared" si="8"/>
        <v>0</v>
      </c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</row>
    <row r="56" spans="1:48" x14ac:dyDescent="0.25">
      <c r="A56" t="str">
        <f t="shared" si="6"/>
        <v/>
      </c>
      <c r="B56" s="38"/>
      <c r="C56" s="38"/>
      <c r="D56" s="142" t="str">
        <f t="shared" si="0"/>
        <v/>
      </c>
      <c r="I56" s="143"/>
      <c r="J56" s="143"/>
      <c r="K56" s="143"/>
      <c r="L56" s="26"/>
      <c r="N56" s="26" t="str">
        <f t="shared" si="10"/>
        <v/>
      </c>
      <c r="O56" s="26" t="str">
        <f t="shared" si="11"/>
        <v/>
      </c>
      <c r="P56" s="26" t="str">
        <f t="shared" si="12"/>
        <v/>
      </c>
      <c r="Q56" t="str">
        <f t="shared" si="4"/>
        <v/>
      </c>
      <c r="R56" s="26"/>
      <c r="S56" s="26"/>
      <c r="T56" s="26"/>
      <c r="U56" s="150"/>
      <c r="V56" s="38" t="str" cm="1">
        <f t="array" ref="V56">IF(U56&lt;&gt;"",_xlfn.XLOOKUP(U56,'Kontoplan kl 3-5'!A:A,LEFT('Kontoplan kl 3-5'!B:B,40),"Kontobenämning saknas"),"")</f>
        <v/>
      </c>
      <c r="W56" s="153"/>
      <c r="X56" s="26"/>
      <c r="Y56" s="26" t="str">
        <f t="shared" si="7"/>
        <v xml:space="preserve"> </v>
      </c>
      <c r="Z56" s="157">
        <f t="shared" si="9"/>
        <v>0</v>
      </c>
      <c r="AA56" s="26"/>
      <c r="AB56" s="26"/>
      <c r="AC56" s="26"/>
      <c r="AD56" s="26"/>
      <c r="AE56" s="26"/>
      <c r="AF56" s="26"/>
      <c r="AG56" s="26">
        <f t="shared" si="8"/>
        <v>0</v>
      </c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</row>
    <row r="57" spans="1:48" x14ac:dyDescent="0.25">
      <c r="A57" t="str">
        <f t="shared" si="6"/>
        <v/>
      </c>
      <c r="B57" s="38"/>
      <c r="C57" s="38"/>
      <c r="D57" s="142" t="str">
        <f t="shared" si="0"/>
        <v/>
      </c>
      <c r="I57" s="143"/>
      <c r="J57" s="143"/>
      <c r="K57" s="143"/>
      <c r="L57" s="26"/>
      <c r="N57" s="26" t="str">
        <f t="shared" si="10"/>
        <v/>
      </c>
      <c r="O57" s="26" t="str">
        <f t="shared" si="11"/>
        <v/>
      </c>
      <c r="P57" s="26" t="str">
        <f t="shared" si="12"/>
        <v/>
      </c>
      <c r="Q57" t="str">
        <f t="shared" si="4"/>
        <v/>
      </c>
      <c r="R57" s="26"/>
      <c r="S57" s="26"/>
      <c r="T57" s="26"/>
      <c r="U57" s="150"/>
      <c r="V57" s="38" t="str" cm="1">
        <f t="array" ref="V57">IF(U57&lt;&gt;"",_xlfn.XLOOKUP(U57,'Kontoplan kl 3-5'!A:A,LEFT('Kontoplan kl 3-5'!B:B,40),"Kontobenämning saknas"),"")</f>
        <v/>
      </c>
      <c r="W57" s="153"/>
      <c r="X57" s="26"/>
      <c r="Y57" s="26" t="str">
        <f t="shared" si="7"/>
        <v xml:space="preserve"> </v>
      </c>
      <c r="Z57" s="157">
        <f t="shared" si="9"/>
        <v>0</v>
      </c>
      <c r="AA57" s="26"/>
      <c r="AB57" s="26"/>
      <c r="AC57" s="26"/>
      <c r="AD57" s="26"/>
      <c r="AE57" s="26"/>
      <c r="AF57" s="26"/>
      <c r="AG57" s="26">
        <f t="shared" si="8"/>
        <v>0</v>
      </c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</row>
    <row r="58" spans="1:48" x14ac:dyDescent="0.25">
      <c r="A58" t="str">
        <f t="shared" si="6"/>
        <v/>
      </c>
      <c r="B58" s="38"/>
      <c r="C58" s="38"/>
      <c r="D58" s="142" t="str">
        <f t="shared" si="0"/>
        <v/>
      </c>
      <c r="I58" s="143"/>
      <c r="J58" s="143"/>
      <c r="K58" s="143"/>
      <c r="L58" s="26"/>
      <c r="N58" s="26" t="str">
        <f t="shared" si="10"/>
        <v/>
      </c>
      <c r="O58" s="26" t="str">
        <f t="shared" si="11"/>
        <v/>
      </c>
      <c r="P58" s="26" t="str">
        <f t="shared" si="12"/>
        <v/>
      </c>
      <c r="Q58" t="str">
        <f t="shared" si="4"/>
        <v/>
      </c>
      <c r="R58" s="26"/>
      <c r="S58" s="26"/>
      <c r="T58" s="26"/>
      <c r="U58" s="150"/>
      <c r="V58" s="38" t="str" cm="1">
        <f t="array" ref="V58">IF(U58&lt;&gt;"",_xlfn.XLOOKUP(U58,'Kontoplan kl 3-5'!A:A,LEFT('Kontoplan kl 3-5'!B:B,40),"Kontobenämning saknas"),"")</f>
        <v/>
      </c>
      <c r="W58" s="153"/>
      <c r="X58" s="26"/>
      <c r="Y58" s="26" t="str">
        <f t="shared" si="7"/>
        <v xml:space="preserve"> </v>
      </c>
      <c r="Z58" s="157">
        <f t="shared" si="9"/>
        <v>0</v>
      </c>
      <c r="AA58" s="26"/>
      <c r="AB58" s="26"/>
      <c r="AC58" s="26"/>
      <c r="AD58" s="26"/>
      <c r="AE58" s="26"/>
      <c r="AF58" s="26"/>
      <c r="AG58" s="26">
        <f t="shared" si="8"/>
        <v>0</v>
      </c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</row>
    <row r="59" spans="1:48" x14ac:dyDescent="0.25">
      <c r="A59" t="str">
        <f t="shared" si="6"/>
        <v/>
      </c>
      <c r="B59" s="38"/>
      <c r="C59" s="38"/>
      <c r="D59" s="142" t="str">
        <f t="shared" si="0"/>
        <v/>
      </c>
      <c r="I59" s="143"/>
      <c r="J59" s="143"/>
      <c r="K59" s="143"/>
      <c r="L59" s="26"/>
      <c r="N59" s="26" t="str">
        <f t="shared" si="10"/>
        <v/>
      </c>
      <c r="O59" s="26" t="str">
        <f t="shared" si="11"/>
        <v/>
      </c>
      <c r="P59" s="26" t="str">
        <f t="shared" si="12"/>
        <v/>
      </c>
      <c r="Q59" t="str">
        <f t="shared" si="4"/>
        <v/>
      </c>
      <c r="R59" s="26"/>
      <c r="S59" s="26"/>
      <c r="T59" s="26"/>
      <c r="U59" s="150"/>
      <c r="V59" s="38" t="str" cm="1">
        <f t="array" ref="V59">IF(U59&lt;&gt;"",_xlfn.XLOOKUP(U59,'Kontoplan kl 3-5'!A:A,LEFT('Kontoplan kl 3-5'!B:B,40),"Kontobenämning saknas"),"")</f>
        <v/>
      </c>
      <c r="W59" s="153"/>
      <c r="X59" s="26"/>
      <c r="Y59" s="26" t="str">
        <f t="shared" si="7"/>
        <v xml:space="preserve"> </v>
      </c>
      <c r="Z59" s="157">
        <f t="shared" si="9"/>
        <v>0</v>
      </c>
      <c r="AA59" s="26"/>
      <c r="AB59" s="26"/>
      <c r="AC59" s="26"/>
      <c r="AD59" s="26"/>
      <c r="AE59" s="26"/>
      <c r="AF59" s="26"/>
      <c r="AG59" s="26">
        <f t="shared" si="8"/>
        <v>0</v>
      </c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</row>
    <row r="60" spans="1:48" x14ac:dyDescent="0.25">
      <c r="A60" t="str">
        <f t="shared" si="6"/>
        <v/>
      </c>
      <c r="B60" s="38"/>
      <c r="C60" s="38"/>
      <c r="D60" s="142" t="str">
        <f t="shared" si="0"/>
        <v/>
      </c>
      <c r="I60" s="143"/>
      <c r="J60" s="143"/>
      <c r="K60" s="143"/>
      <c r="L60" s="26"/>
      <c r="N60" s="26" t="str">
        <f t="shared" si="10"/>
        <v/>
      </c>
      <c r="O60" s="26" t="str">
        <f t="shared" si="11"/>
        <v/>
      </c>
      <c r="P60" s="26" t="str">
        <f t="shared" si="12"/>
        <v/>
      </c>
      <c r="Q60" t="str">
        <f t="shared" si="4"/>
        <v/>
      </c>
      <c r="R60" s="26"/>
      <c r="S60" s="26"/>
      <c r="T60" s="26"/>
      <c r="U60" s="150"/>
      <c r="V60" s="38" t="str" cm="1">
        <f t="array" ref="V60">IF(U60&lt;&gt;"",_xlfn.XLOOKUP(U60,'Kontoplan kl 3-5'!A:A,LEFT('Kontoplan kl 3-5'!B:B,40),"Kontobenämning saknas"),"")</f>
        <v/>
      </c>
      <c r="W60" s="153"/>
      <c r="X60" s="26"/>
      <c r="Y60" s="26" t="str">
        <f t="shared" si="7"/>
        <v xml:space="preserve"> </v>
      </c>
      <c r="Z60" s="157">
        <f t="shared" si="9"/>
        <v>0</v>
      </c>
      <c r="AA60" s="26"/>
      <c r="AB60" s="26"/>
      <c r="AC60" s="26"/>
      <c r="AD60" s="26"/>
      <c r="AE60" s="26"/>
      <c r="AF60" s="26"/>
      <c r="AG60" s="26">
        <f t="shared" si="8"/>
        <v>0</v>
      </c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</row>
    <row r="61" spans="1:48" x14ac:dyDescent="0.25">
      <c r="A61" t="str">
        <f t="shared" si="6"/>
        <v/>
      </c>
      <c r="B61" s="38"/>
      <c r="C61" s="38"/>
      <c r="D61" s="142" t="str">
        <f t="shared" si="0"/>
        <v/>
      </c>
      <c r="I61" s="143"/>
      <c r="J61" s="143"/>
      <c r="K61" s="143"/>
      <c r="L61" s="26"/>
      <c r="N61" s="26" t="str">
        <f t="shared" si="10"/>
        <v/>
      </c>
      <c r="O61" s="26" t="str">
        <f t="shared" si="11"/>
        <v/>
      </c>
      <c r="P61" s="26" t="str">
        <f t="shared" si="12"/>
        <v/>
      </c>
      <c r="Q61" t="str">
        <f t="shared" si="4"/>
        <v/>
      </c>
      <c r="R61" s="26"/>
      <c r="S61" s="26"/>
      <c r="T61" s="26"/>
      <c r="U61" s="150"/>
      <c r="V61" s="38" t="str" cm="1">
        <f t="array" ref="V61">IF(U61&lt;&gt;"",_xlfn.XLOOKUP(U61,'Kontoplan kl 3-5'!A:A,LEFT('Kontoplan kl 3-5'!B:B,40),"Kontobenämning saknas"),"")</f>
        <v/>
      </c>
      <c r="W61" s="153"/>
      <c r="X61" s="26"/>
      <c r="Y61" s="26" t="str">
        <f t="shared" si="7"/>
        <v xml:space="preserve"> </v>
      </c>
      <c r="Z61" s="157">
        <f t="shared" si="9"/>
        <v>0</v>
      </c>
      <c r="AA61" s="26"/>
      <c r="AB61" s="26"/>
      <c r="AC61" s="26"/>
      <c r="AD61" s="26"/>
      <c r="AE61" s="26"/>
      <c r="AF61" s="26"/>
      <c r="AG61" s="26">
        <f t="shared" si="8"/>
        <v>0</v>
      </c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</row>
    <row r="62" spans="1:48" x14ac:dyDescent="0.25">
      <c r="A62" t="str">
        <f t="shared" si="6"/>
        <v/>
      </c>
      <c r="B62" s="38"/>
      <c r="C62" s="38"/>
      <c r="D62" s="142" t="str">
        <f t="shared" si="0"/>
        <v/>
      </c>
      <c r="I62" s="143"/>
      <c r="J62" s="143"/>
      <c r="K62" s="143"/>
      <c r="L62" s="26"/>
      <c r="N62" s="26" t="str">
        <f t="shared" si="10"/>
        <v/>
      </c>
      <c r="O62" s="26" t="str">
        <f t="shared" si="11"/>
        <v/>
      </c>
      <c r="P62" s="26" t="str">
        <f t="shared" si="12"/>
        <v/>
      </c>
      <c r="Q62" t="str">
        <f t="shared" si="4"/>
        <v/>
      </c>
      <c r="R62" s="26"/>
      <c r="S62" s="26"/>
      <c r="T62" s="26"/>
      <c r="U62" s="150"/>
      <c r="V62" s="38" t="str" cm="1">
        <f t="array" ref="V62">IF(U62&lt;&gt;"",_xlfn.XLOOKUP(U62,'Kontoplan kl 3-5'!A:A,LEFT('Kontoplan kl 3-5'!B:B,40),"Kontobenämning saknas"),"")</f>
        <v/>
      </c>
      <c r="W62" s="153"/>
      <c r="X62" s="26"/>
      <c r="Y62" s="26" t="str">
        <f t="shared" si="7"/>
        <v xml:space="preserve"> </v>
      </c>
      <c r="Z62" s="157">
        <f t="shared" si="9"/>
        <v>0</v>
      </c>
      <c r="AA62" s="26"/>
      <c r="AB62" s="26"/>
      <c r="AC62" s="26"/>
      <c r="AD62" s="26"/>
      <c r="AE62" s="26"/>
      <c r="AF62" s="26"/>
      <c r="AG62" s="26">
        <f t="shared" si="8"/>
        <v>0</v>
      </c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</row>
    <row r="63" spans="1:48" x14ac:dyDescent="0.25">
      <c r="A63" t="str">
        <f t="shared" si="6"/>
        <v/>
      </c>
      <c r="B63" s="38"/>
      <c r="C63" s="38"/>
      <c r="D63" s="142" t="str">
        <f t="shared" si="0"/>
        <v/>
      </c>
      <c r="I63" s="143"/>
      <c r="J63" s="143"/>
      <c r="K63" s="143"/>
      <c r="L63" s="26"/>
      <c r="N63" s="26" t="str">
        <f t="shared" si="10"/>
        <v/>
      </c>
      <c r="O63" s="26" t="str">
        <f t="shared" si="11"/>
        <v/>
      </c>
      <c r="P63" s="26" t="str">
        <f t="shared" si="12"/>
        <v/>
      </c>
      <c r="Q63" t="str">
        <f t="shared" si="4"/>
        <v/>
      </c>
      <c r="R63" s="26"/>
      <c r="S63" s="26"/>
      <c r="T63" s="26"/>
      <c r="U63" s="150"/>
      <c r="V63" s="38" t="str" cm="1">
        <f t="array" ref="V63">IF(U63&lt;&gt;"",_xlfn.XLOOKUP(U63,'Kontoplan kl 3-5'!A:A,LEFT('Kontoplan kl 3-5'!B:B,40),"Kontobenämning saknas"),"")</f>
        <v/>
      </c>
      <c r="W63" s="153"/>
      <c r="X63" s="26"/>
      <c r="Y63" s="26" t="str">
        <f t="shared" ref="Y63:Y94" si="13">CONCATENATE(U63&amp;" ",LEFT(V63,40))</f>
        <v xml:space="preserve"> </v>
      </c>
      <c r="Z63" s="157">
        <f t="shared" si="9"/>
        <v>0</v>
      </c>
      <c r="AA63" s="26"/>
      <c r="AB63" s="26"/>
      <c r="AC63" s="26"/>
      <c r="AD63" s="26"/>
      <c r="AE63" s="26"/>
      <c r="AF63" s="26"/>
      <c r="AG63" s="26">
        <f t="shared" si="8"/>
        <v>0</v>
      </c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</row>
    <row r="64" spans="1:48" x14ac:dyDescent="0.25">
      <c r="A64" t="str">
        <f t="shared" si="6"/>
        <v/>
      </c>
      <c r="B64" s="38"/>
      <c r="C64" s="38"/>
      <c r="D64" s="142" t="str">
        <f t="shared" si="0"/>
        <v/>
      </c>
      <c r="I64" s="143"/>
      <c r="J64" s="143"/>
      <c r="K64" s="143"/>
      <c r="L64" s="26"/>
      <c r="N64" s="26" t="str">
        <f t="shared" si="10"/>
        <v/>
      </c>
      <c r="O64" s="26" t="str">
        <f t="shared" si="11"/>
        <v/>
      </c>
      <c r="P64" s="26" t="str">
        <f t="shared" si="12"/>
        <v/>
      </c>
      <c r="Q64" t="str">
        <f t="shared" si="4"/>
        <v/>
      </c>
      <c r="R64" s="26"/>
      <c r="S64" s="26"/>
      <c r="T64" s="26"/>
      <c r="U64" s="150"/>
      <c r="V64" s="38" t="str" cm="1">
        <f t="array" ref="V64">IF(U64&lt;&gt;"",_xlfn.XLOOKUP(U64,'Kontoplan kl 3-5'!A:A,LEFT('Kontoplan kl 3-5'!B:B,40),"Kontobenämning saknas"),"")</f>
        <v/>
      </c>
      <c r="W64" s="153"/>
      <c r="X64" s="26"/>
      <c r="Y64" s="26" t="str">
        <f t="shared" si="13"/>
        <v xml:space="preserve"> </v>
      </c>
      <c r="Z64" s="157">
        <f t="shared" si="9"/>
        <v>0</v>
      </c>
      <c r="AA64" s="26"/>
      <c r="AB64" s="26"/>
      <c r="AC64" s="26"/>
      <c r="AD64" s="26"/>
      <c r="AE64" s="26"/>
      <c r="AF64" s="26"/>
      <c r="AG64" s="26">
        <f t="shared" si="8"/>
        <v>0</v>
      </c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</row>
    <row r="65" spans="1:48" x14ac:dyDescent="0.25">
      <c r="A65" t="str">
        <f t="shared" si="6"/>
        <v/>
      </c>
      <c r="B65" s="38"/>
      <c r="C65" s="38"/>
      <c r="D65" s="142" t="str">
        <f t="shared" si="0"/>
        <v/>
      </c>
      <c r="I65" s="143"/>
      <c r="J65" s="143"/>
      <c r="K65" s="143"/>
      <c r="L65" s="26"/>
      <c r="N65" s="26" t="str">
        <f t="shared" si="10"/>
        <v/>
      </c>
      <c r="O65" s="26" t="str">
        <f t="shared" si="11"/>
        <v/>
      </c>
      <c r="P65" s="26" t="str">
        <f t="shared" si="12"/>
        <v/>
      </c>
      <c r="Q65" t="str">
        <f t="shared" si="4"/>
        <v/>
      </c>
      <c r="R65" s="26"/>
      <c r="S65" s="26"/>
      <c r="T65" s="26"/>
      <c r="U65" s="150"/>
      <c r="V65" s="38" t="str" cm="1">
        <f t="array" ref="V65">IF(U65&lt;&gt;"",_xlfn.XLOOKUP(U65,'Kontoplan kl 3-5'!A:A,LEFT('Kontoplan kl 3-5'!B:B,40),"Kontobenämning saknas"),"")</f>
        <v/>
      </c>
      <c r="W65" s="153"/>
      <c r="X65" s="26"/>
      <c r="Y65" s="26" t="str">
        <f t="shared" si="13"/>
        <v xml:space="preserve"> </v>
      </c>
      <c r="Z65" s="157">
        <f t="shared" si="9"/>
        <v>0</v>
      </c>
      <c r="AA65" s="26"/>
      <c r="AB65" s="26"/>
      <c r="AC65" s="26"/>
      <c r="AD65" s="26"/>
      <c r="AE65" s="26"/>
      <c r="AF65" s="26"/>
      <c r="AG65" s="26">
        <f t="shared" si="8"/>
        <v>0</v>
      </c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</row>
    <row r="66" spans="1:48" x14ac:dyDescent="0.25">
      <c r="A66" t="str">
        <f t="shared" si="6"/>
        <v/>
      </c>
      <c r="B66" s="38"/>
      <c r="C66" s="38"/>
      <c r="D66" s="142" t="str">
        <f t="shared" si="0"/>
        <v/>
      </c>
      <c r="I66" s="143"/>
      <c r="J66" s="143"/>
      <c r="K66" s="143"/>
      <c r="L66" s="26"/>
      <c r="N66" s="26" t="str">
        <f t="shared" si="10"/>
        <v/>
      </c>
      <c r="O66" s="26" t="str">
        <f t="shared" si="11"/>
        <v/>
      </c>
      <c r="P66" s="26" t="str">
        <f t="shared" si="12"/>
        <v/>
      </c>
      <c r="Q66" t="str">
        <f t="shared" si="4"/>
        <v/>
      </c>
      <c r="R66" s="26"/>
      <c r="S66" s="26"/>
      <c r="T66" s="26"/>
      <c r="U66" s="150"/>
      <c r="V66" s="38" t="str" cm="1">
        <f t="array" ref="V66">IF(U66&lt;&gt;"",_xlfn.XLOOKUP(U66,'Kontoplan kl 3-5'!A:A,LEFT('Kontoplan kl 3-5'!B:B,40),"Kontobenämning saknas"),"")</f>
        <v/>
      </c>
      <c r="W66" s="153"/>
      <c r="X66" s="26"/>
      <c r="Y66" s="26" t="str">
        <f t="shared" si="13"/>
        <v xml:space="preserve"> </v>
      </c>
      <c r="Z66" s="157">
        <f t="shared" si="9"/>
        <v>0</v>
      </c>
      <c r="AA66" s="26"/>
      <c r="AB66" s="26"/>
      <c r="AC66" s="26"/>
      <c r="AD66" s="26"/>
      <c r="AE66" s="26"/>
      <c r="AF66" s="26"/>
      <c r="AG66" s="26">
        <f t="shared" si="8"/>
        <v>0</v>
      </c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</row>
    <row r="67" spans="1:48" x14ac:dyDescent="0.25">
      <c r="A67" t="str">
        <f t="shared" si="6"/>
        <v/>
      </c>
      <c r="B67" s="38"/>
      <c r="C67" s="38"/>
      <c r="D67" s="142" t="str">
        <f t="shared" si="0"/>
        <v/>
      </c>
      <c r="I67" s="143"/>
      <c r="J67" s="143"/>
      <c r="K67" s="143"/>
      <c r="L67" s="26"/>
      <c r="N67" s="26" t="str">
        <f t="shared" si="10"/>
        <v/>
      </c>
      <c r="O67" s="26" t="str">
        <f t="shared" si="11"/>
        <v/>
      </c>
      <c r="P67" s="26" t="str">
        <f t="shared" si="12"/>
        <v/>
      </c>
      <c r="Q67" t="str">
        <f t="shared" si="4"/>
        <v/>
      </c>
      <c r="R67" s="26"/>
      <c r="S67" s="26"/>
      <c r="T67" s="26"/>
      <c r="U67" s="150"/>
      <c r="V67" s="38" t="str" cm="1">
        <f t="array" ref="V67">IF(U67&lt;&gt;"",_xlfn.XLOOKUP(U67,'Kontoplan kl 3-5'!A:A,LEFT('Kontoplan kl 3-5'!B:B,40),"Kontobenämning saknas"),"")</f>
        <v/>
      </c>
      <c r="W67" s="153"/>
      <c r="X67" s="26"/>
      <c r="Y67" s="26" t="str">
        <f t="shared" si="13"/>
        <v xml:space="preserve"> </v>
      </c>
      <c r="Z67" s="157">
        <f t="shared" si="9"/>
        <v>0</v>
      </c>
      <c r="AA67" s="26"/>
      <c r="AB67" s="26"/>
      <c r="AC67" s="26"/>
      <c r="AD67" s="26"/>
      <c r="AE67" s="26"/>
      <c r="AF67" s="26"/>
      <c r="AG67" s="26">
        <f t="shared" si="8"/>
        <v>0</v>
      </c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</row>
    <row r="68" spans="1:48" x14ac:dyDescent="0.25">
      <c r="A68" t="str">
        <f t="shared" si="6"/>
        <v/>
      </c>
      <c r="B68" s="38"/>
      <c r="C68" s="38"/>
      <c r="D68" s="142" t="str">
        <f t="shared" ref="D68:D131" si="14">IF(C68&lt;&gt;"",SUMIFS(K:K,J:J,C68),"")</f>
        <v/>
      </c>
      <c r="I68" s="143"/>
      <c r="J68" s="143"/>
      <c r="K68" s="143"/>
      <c r="L68" s="26"/>
      <c r="N68" s="26" t="str">
        <f t="shared" ref="N68:N99" si="15">IF(I68="4  Verksamhetens kostnader",I68,"")</f>
        <v/>
      </c>
      <c r="O68" s="26" t="str">
        <f t="shared" ref="O68:O99" si="16">IF(N68&lt;&gt;"",J68,"")</f>
        <v/>
      </c>
      <c r="P68" s="26" t="str">
        <f t="shared" ref="P68:P99" si="17">IF(O68&lt;&gt;"",SUMIFS(K:K,J:J,O68),"")</f>
        <v/>
      </c>
      <c r="Q68" t="str">
        <f t="shared" ref="Q68:Q110" si="18">LEFT(O68,4)</f>
        <v/>
      </c>
      <c r="R68" s="26"/>
      <c r="S68" s="26"/>
      <c r="T68" s="26"/>
      <c r="U68" s="150"/>
      <c r="V68" s="38" t="str" cm="1">
        <f t="array" ref="V68">IF(U68&lt;&gt;"",_xlfn.XLOOKUP(U68,'Kontoplan kl 3-5'!A:A,LEFT('Kontoplan kl 3-5'!B:B,40),"Kontobenämning saknas"),"")</f>
        <v/>
      </c>
      <c r="W68" s="153"/>
      <c r="X68" s="26"/>
      <c r="Y68" s="26" t="str">
        <f t="shared" si="13"/>
        <v xml:space="preserve"> </v>
      </c>
      <c r="Z68" s="157">
        <f t="shared" si="9"/>
        <v>0</v>
      </c>
      <c r="AA68" s="26"/>
      <c r="AB68" s="26"/>
      <c r="AC68" s="26"/>
      <c r="AD68" s="26"/>
      <c r="AE68" s="26"/>
      <c r="AF68" s="26"/>
      <c r="AG68" s="26">
        <f t="shared" si="8"/>
        <v>0</v>
      </c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</row>
    <row r="69" spans="1:48" x14ac:dyDescent="0.25">
      <c r="A69" t="str">
        <f t="shared" si="6"/>
        <v/>
      </c>
      <c r="B69" s="38"/>
      <c r="C69" s="38"/>
      <c r="D69" s="142" t="str">
        <f t="shared" si="14"/>
        <v/>
      </c>
      <c r="I69" s="143"/>
      <c r="J69" s="143"/>
      <c r="K69" s="143"/>
      <c r="L69" s="26"/>
      <c r="N69" s="26" t="str">
        <f t="shared" si="15"/>
        <v/>
      </c>
      <c r="O69" s="26" t="str">
        <f t="shared" si="16"/>
        <v/>
      </c>
      <c r="P69" s="26" t="str">
        <f t="shared" si="17"/>
        <v/>
      </c>
      <c r="Q69" t="str">
        <f t="shared" si="18"/>
        <v/>
      </c>
      <c r="R69" s="26"/>
      <c r="S69" s="26"/>
      <c r="T69" s="26"/>
      <c r="U69" s="150"/>
      <c r="V69" s="38" t="str" cm="1">
        <f t="array" ref="V69">IF(U69&lt;&gt;"",_xlfn.XLOOKUP(U69,'Kontoplan kl 3-5'!A:A,LEFT('Kontoplan kl 3-5'!B:B,40),"Kontobenämning saknas"),"")</f>
        <v/>
      </c>
      <c r="W69" s="153"/>
      <c r="X69" s="26"/>
      <c r="Y69" s="26" t="str">
        <f t="shared" si="13"/>
        <v xml:space="preserve"> </v>
      </c>
      <c r="Z69" s="157">
        <f t="shared" si="9"/>
        <v>0</v>
      </c>
      <c r="AA69" s="26"/>
      <c r="AB69" s="26"/>
      <c r="AC69" s="26"/>
      <c r="AD69" s="26"/>
      <c r="AE69" s="26"/>
      <c r="AF69" s="26"/>
      <c r="AG69" s="26">
        <f t="shared" si="8"/>
        <v>0</v>
      </c>
      <c r="AH69" s="26"/>
      <c r="AI69" s="26"/>
      <c r="AJ69" s="26"/>
      <c r="AK69" s="26"/>
      <c r="AL69" s="26"/>
      <c r="AM69" s="26"/>
      <c r="AN69" s="26"/>
    </row>
    <row r="70" spans="1:48" x14ac:dyDescent="0.25">
      <c r="A70" t="str">
        <f t="shared" ref="A70:A133" si="19">LEFT(C70,4)</f>
        <v/>
      </c>
      <c r="B70" s="38"/>
      <c r="C70" s="38"/>
      <c r="D70" s="142" t="str">
        <f t="shared" si="14"/>
        <v/>
      </c>
      <c r="I70" s="143"/>
      <c r="J70" s="143"/>
      <c r="K70" s="143"/>
      <c r="L70" s="26"/>
      <c r="N70" s="26" t="str">
        <f t="shared" si="15"/>
        <v/>
      </c>
      <c r="O70" s="26" t="str">
        <f t="shared" si="16"/>
        <v/>
      </c>
      <c r="P70" s="26" t="str">
        <f t="shared" si="17"/>
        <v/>
      </c>
      <c r="Q70" t="str">
        <f t="shared" si="18"/>
        <v/>
      </c>
      <c r="R70" s="26"/>
      <c r="S70" s="26"/>
      <c r="T70" s="26"/>
      <c r="U70" s="150"/>
      <c r="V70" s="38" t="str" cm="1">
        <f t="array" ref="V70">IF(U70&lt;&gt;"",_xlfn.XLOOKUP(U70,'Kontoplan kl 3-5'!A:A,LEFT('Kontoplan kl 3-5'!B:B,40),"Kontobenämning saknas"),"")</f>
        <v/>
      </c>
      <c r="W70" s="153"/>
      <c r="X70" s="26"/>
      <c r="Y70" s="26" t="str">
        <f t="shared" si="13"/>
        <v xml:space="preserve"> </v>
      </c>
      <c r="Z70" s="157">
        <f t="shared" si="9"/>
        <v>0</v>
      </c>
      <c r="AA70" s="26"/>
      <c r="AB70" s="26"/>
      <c r="AC70" s="26"/>
      <c r="AD70" s="26"/>
      <c r="AE70" s="26"/>
      <c r="AF70" s="26"/>
      <c r="AG70" s="26">
        <f t="shared" si="8"/>
        <v>0</v>
      </c>
      <c r="AH70" s="26"/>
      <c r="AI70" s="26"/>
      <c r="AJ70" s="26"/>
      <c r="AK70" s="26"/>
      <c r="AL70" s="26"/>
      <c r="AM70" s="26"/>
      <c r="AN70" s="26"/>
    </row>
    <row r="71" spans="1:48" x14ac:dyDescent="0.25">
      <c r="A71" t="str">
        <f t="shared" si="19"/>
        <v/>
      </c>
      <c r="B71" s="38"/>
      <c r="C71" s="38"/>
      <c r="D71" s="142" t="str">
        <f t="shared" si="14"/>
        <v/>
      </c>
      <c r="I71" s="143"/>
      <c r="J71" s="143"/>
      <c r="K71" s="143"/>
      <c r="L71" s="26"/>
      <c r="N71" s="26" t="str">
        <f t="shared" si="15"/>
        <v/>
      </c>
      <c r="O71" s="26" t="str">
        <f t="shared" si="16"/>
        <v/>
      </c>
      <c r="P71" s="26" t="str">
        <f t="shared" si="17"/>
        <v/>
      </c>
      <c r="Q71" t="str">
        <f t="shared" si="18"/>
        <v/>
      </c>
      <c r="R71" s="26"/>
      <c r="S71" s="26"/>
      <c r="T71" s="26"/>
      <c r="U71" s="150"/>
      <c r="V71" s="38" t="str" cm="1">
        <f t="array" ref="V71">IF(U71&lt;&gt;"",_xlfn.XLOOKUP(U71,'Kontoplan kl 3-5'!A:A,LEFT('Kontoplan kl 3-5'!B:B,40),"Kontobenämning saknas"),"")</f>
        <v/>
      </c>
      <c r="W71" s="153"/>
      <c r="X71" s="26"/>
      <c r="Y71" s="26" t="str">
        <f t="shared" si="13"/>
        <v xml:space="preserve"> </v>
      </c>
      <c r="Z71" s="157">
        <f t="shared" si="9"/>
        <v>0</v>
      </c>
      <c r="AA71" s="26"/>
      <c r="AB71" s="26"/>
      <c r="AC71" s="26"/>
      <c r="AD71" s="26"/>
      <c r="AE71" s="26"/>
      <c r="AF71" s="26"/>
      <c r="AG71" s="26">
        <f t="shared" si="8"/>
        <v>0</v>
      </c>
      <c r="AH71" s="26"/>
      <c r="AI71" s="26"/>
      <c r="AJ71" s="26"/>
      <c r="AK71" s="26"/>
      <c r="AL71" s="26"/>
      <c r="AM71" s="26"/>
      <c r="AN71" s="26"/>
    </row>
    <row r="72" spans="1:48" x14ac:dyDescent="0.25">
      <c r="A72" t="str">
        <f t="shared" si="19"/>
        <v/>
      </c>
      <c r="B72" s="38"/>
      <c r="C72" s="38"/>
      <c r="D72" s="142" t="str">
        <f t="shared" si="14"/>
        <v/>
      </c>
      <c r="I72" s="143"/>
      <c r="J72" s="143"/>
      <c r="K72" s="143"/>
      <c r="L72" s="26"/>
      <c r="N72" s="26" t="str">
        <f t="shared" si="15"/>
        <v/>
      </c>
      <c r="O72" s="26" t="str">
        <f t="shared" si="16"/>
        <v/>
      </c>
      <c r="P72" s="26" t="str">
        <f t="shared" si="17"/>
        <v/>
      </c>
      <c r="Q72" t="str">
        <f t="shared" si="18"/>
        <v/>
      </c>
      <c r="R72" s="26"/>
      <c r="S72" s="26"/>
      <c r="T72" s="26"/>
      <c r="U72" s="150"/>
      <c r="V72" s="38" t="str" cm="1">
        <f t="array" ref="V72">IF(U72&lt;&gt;"",_xlfn.XLOOKUP(U72,'Kontoplan kl 3-5'!A:A,LEFT('Kontoplan kl 3-5'!B:B,40),"Kontobenämning saknas"),"")</f>
        <v/>
      </c>
      <c r="W72" s="153"/>
      <c r="X72" s="26"/>
      <c r="Y72" s="26" t="str">
        <f t="shared" si="13"/>
        <v xml:space="preserve"> </v>
      </c>
      <c r="Z72" s="157">
        <f t="shared" si="9"/>
        <v>0</v>
      </c>
      <c r="AA72" s="26"/>
      <c r="AB72" s="26"/>
      <c r="AC72" s="26"/>
      <c r="AD72" s="26"/>
      <c r="AE72" s="26"/>
      <c r="AF72" s="26"/>
      <c r="AG72" s="26">
        <f t="shared" si="8"/>
        <v>0</v>
      </c>
      <c r="AH72" s="26"/>
      <c r="AI72" s="26"/>
      <c r="AJ72" s="26"/>
      <c r="AK72" s="26"/>
      <c r="AL72" s="26"/>
      <c r="AM72" s="26"/>
      <c r="AN72" s="26"/>
    </row>
    <row r="73" spans="1:48" x14ac:dyDescent="0.25">
      <c r="A73" t="str">
        <f t="shared" si="19"/>
        <v/>
      </c>
      <c r="B73" s="38"/>
      <c r="C73" s="38"/>
      <c r="D73" s="142" t="str">
        <f t="shared" si="14"/>
        <v/>
      </c>
      <c r="I73" s="143"/>
      <c r="J73" s="143"/>
      <c r="K73" s="143"/>
      <c r="L73" s="26"/>
      <c r="N73" s="26" t="str">
        <f t="shared" si="15"/>
        <v/>
      </c>
      <c r="O73" s="26" t="str">
        <f t="shared" si="16"/>
        <v/>
      </c>
      <c r="P73" s="26" t="str">
        <f t="shared" si="17"/>
        <v/>
      </c>
      <c r="Q73" t="str">
        <f t="shared" si="18"/>
        <v/>
      </c>
      <c r="R73" s="26"/>
      <c r="S73" s="26"/>
      <c r="T73" s="26"/>
      <c r="U73" s="150"/>
      <c r="V73" s="38" t="str" cm="1">
        <f t="array" ref="V73">IF(U73&lt;&gt;"",_xlfn.XLOOKUP(U73,'Kontoplan kl 3-5'!A:A,LEFT('Kontoplan kl 3-5'!B:B,40),"Kontobenämning saknas"),"")</f>
        <v/>
      </c>
      <c r="W73" s="153"/>
      <c r="X73" s="26"/>
      <c r="Y73" s="26" t="str">
        <f t="shared" si="13"/>
        <v xml:space="preserve"> </v>
      </c>
      <c r="Z73" s="157">
        <f t="shared" si="9"/>
        <v>0</v>
      </c>
      <c r="AA73" s="26"/>
      <c r="AB73" s="26"/>
      <c r="AC73" s="26"/>
      <c r="AD73" s="26"/>
      <c r="AE73" s="26"/>
      <c r="AF73" s="26"/>
      <c r="AG73" s="26">
        <f t="shared" si="8"/>
        <v>0</v>
      </c>
      <c r="AH73" s="26"/>
      <c r="AI73" s="26"/>
      <c r="AJ73" s="26"/>
      <c r="AK73" s="26"/>
      <c r="AL73" s="26"/>
      <c r="AM73" s="26"/>
      <c r="AN73" s="26"/>
    </row>
    <row r="74" spans="1:48" x14ac:dyDescent="0.25">
      <c r="A74" t="str">
        <f t="shared" si="19"/>
        <v/>
      </c>
      <c r="B74" s="38"/>
      <c r="C74" s="38"/>
      <c r="D74" s="142" t="str">
        <f t="shared" si="14"/>
        <v/>
      </c>
      <c r="I74" s="143"/>
      <c r="J74" s="143"/>
      <c r="K74" s="143"/>
      <c r="L74" s="26"/>
      <c r="N74" s="26" t="str">
        <f t="shared" si="15"/>
        <v/>
      </c>
      <c r="O74" s="26" t="str">
        <f t="shared" si="16"/>
        <v/>
      </c>
      <c r="P74" s="26" t="str">
        <f t="shared" si="17"/>
        <v/>
      </c>
      <c r="Q74" t="str">
        <f t="shared" si="18"/>
        <v/>
      </c>
      <c r="R74" s="26"/>
      <c r="S74" s="26"/>
      <c r="T74" s="26"/>
      <c r="U74" s="150"/>
      <c r="V74" s="38" t="str" cm="1">
        <f t="array" ref="V74">IF(U74&lt;&gt;"",_xlfn.XLOOKUP(U74,'Kontoplan kl 3-5'!A:A,LEFT('Kontoplan kl 3-5'!B:B,40),"Kontobenämning saknas"),"")</f>
        <v/>
      </c>
      <c r="W74" s="153"/>
      <c r="X74" s="26"/>
      <c r="Y74" s="26" t="str">
        <f t="shared" si="13"/>
        <v xml:space="preserve"> </v>
      </c>
      <c r="Z74" s="157">
        <f t="shared" si="9"/>
        <v>0</v>
      </c>
      <c r="AA74" s="26"/>
      <c r="AB74" s="26"/>
      <c r="AC74" s="26"/>
      <c r="AD74" s="26"/>
      <c r="AE74" s="26"/>
      <c r="AF74" s="26"/>
      <c r="AG74" s="26">
        <f t="shared" si="8"/>
        <v>0</v>
      </c>
      <c r="AH74" s="26"/>
      <c r="AI74" s="26"/>
      <c r="AJ74" s="26"/>
      <c r="AK74" s="26"/>
      <c r="AL74" s="26"/>
      <c r="AM74" s="26"/>
      <c r="AN74" s="26"/>
    </row>
    <row r="75" spans="1:48" x14ac:dyDescent="0.25">
      <c r="A75" t="str">
        <f t="shared" si="19"/>
        <v/>
      </c>
      <c r="B75" s="38"/>
      <c r="C75" s="38"/>
      <c r="D75" s="142" t="str">
        <f t="shared" si="14"/>
        <v/>
      </c>
      <c r="I75" s="143"/>
      <c r="J75" s="143"/>
      <c r="K75" s="143"/>
      <c r="L75" s="26"/>
      <c r="N75" s="26" t="str">
        <f t="shared" si="15"/>
        <v/>
      </c>
      <c r="O75" s="26" t="str">
        <f t="shared" si="16"/>
        <v/>
      </c>
      <c r="P75" s="26" t="str">
        <f t="shared" si="17"/>
        <v/>
      </c>
      <c r="Q75" t="str">
        <f t="shared" si="18"/>
        <v/>
      </c>
      <c r="R75" s="26"/>
      <c r="S75" s="26"/>
      <c r="T75" s="26"/>
      <c r="U75" s="150"/>
      <c r="V75" s="38" t="str" cm="1">
        <f t="array" ref="V75">IF(U75&lt;&gt;"",_xlfn.XLOOKUP(U75,'Kontoplan kl 3-5'!A:A,LEFT('Kontoplan kl 3-5'!B:B,40),"Kontobenämning saknas"),"")</f>
        <v/>
      </c>
      <c r="W75" s="153"/>
      <c r="X75" s="26"/>
      <c r="Y75" s="26" t="str">
        <f t="shared" si="13"/>
        <v xml:space="preserve"> </v>
      </c>
      <c r="Z75" s="157">
        <f t="shared" si="9"/>
        <v>0</v>
      </c>
      <c r="AA75" s="26"/>
      <c r="AB75" s="26"/>
      <c r="AC75" s="26"/>
      <c r="AD75" s="26"/>
      <c r="AE75" s="26"/>
      <c r="AF75" s="26"/>
      <c r="AG75" s="26">
        <f t="shared" si="8"/>
        <v>0</v>
      </c>
      <c r="AH75" s="26"/>
      <c r="AI75" s="26"/>
      <c r="AJ75" s="26"/>
      <c r="AK75" s="26"/>
      <c r="AL75" s="26"/>
      <c r="AM75" s="26"/>
      <c r="AN75" s="26"/>
    </row>
    <row r="76" spans="1:48" x14ac:dyDescent="0.25">
      <c r="A76" t="str">
        <f t="shared" si="19"/>
        <v/>
      </c>
      <c r="B76" s="38"/>
      <c r="C76" s="38"/>
      <c r="D76" s="142" t="str">
        <f t="shared" si="14"/>
        <v/>
      </c>
      <c r="I76" s="143"/>
      <c r="J76" s="143"/>
      <c r="K76" s="143"/>
      <c r="L76" s="26"/>
      <c r="N76" s="26" t="str">
        <f t="shared" si="15"/>
        <v/>
      </c>
      <c r="O76" s="26" t="str">
        <f t="shared" si="16"/>
        <v/>
      </c>
      <c r="P76" s="26" t="str">
        <f t="shared" si="17"/>
        <v/>
      </c>
      <c r="Q76" t="str">
        <f t="shared" si="18"/>
        <v/>
      </c>
      <c r="R76" s="26"/>
      <c r="S76" s="26"/>
      <c r="T76" s="26"/>
      <c r="U76" s="150"/>
      <c r="V76" s="38" t="str" cm="1">
        <f t="array" ref="V76">IF(U76&lt;&gt;"",_xlfn.XLOOKUP(U76,'Kontoplan kl 3-5'!A:A,LEFT('Kontoplan kl 3-5'!B:B,40),"Kontobenämning saknas"),"")</f>
        <v/>
      </c>
      <c r="W76" s="153"/>
      <c r="X76" s="26"/>
      <c r="Y76" s="26" t="str">
        <f t="shared" si="13"/>
        <v xml:space="preserve"> </v>
      </c>
      <c r="Z76" s="157">
        <f t="shared" si="9"/>
        <v>0</v>
      </c>
      <c r="AA76" s="26"/>
      <c r="AB76" s="26"/>
      <c r="AC76" s="26"/>
      <c r="AD76" s="26"/>
      <c r="AE76" s="26"/>
      <c r="AF76" s="26"/>
      <c r="AG76" s="26">
        <f t="shared" si="8"/>
        <v>0</v>
      </c>
      <c r="AH76" s="26"/>
      <c r="AI76" s="26"/>
      <c r="AJ76" s="26"/>
      <c r="AK76" s="26"/>
      <c r="AL76" s="26"/>
      <c r="AM76" s="26"/>
      <c r="AN76" s="26"/>
    </row>
    <row r="77" spans="1:48" x14ac:dyDescent="0.25">
      <c r="A77" t="str">
        <f t="shared" si="19"/>
        <v/>
      </c>
      <c r="B77" s="38"/>
      <c r="C77" s="38"/>
      <c r="D77" s="142" t="str">
        <f t="shared" si="14"/>
        <v/>
      </c>
      <c r="I77" s="143"/>
      <c r="J77" s="143"/>
      <c r="K77" s="143"/>
      <c r="L77" s="26"/>
      <c r="N77" s="26" t="str">
        <f t="shared" si="15"/>
        <v/>
      </c>
      <c r="O77" s="26" t="str">
        <f t="shared" si="16"/>
        <v/>
      </c>
      <c r="P77" s="26" t="str">
        <f t="shared" si="17"/>
        <v/>
      </c>
      <c r="Q77" t="str">
        <f t="shared" si="18"/>
        <v/>
      </c>
      <c r="R77" s="26"/>
      <c r="S77" s="26"/>
      <c r="T77" s="26"/>
      <c r="U77" s="150"/>
      <c r="V77" s="38" t="str" cm="1">
        <f t="array" ref="V77">IF(U77&lt;&gt;"",_xlfn.XLOOKUP(U77,'Kontoplan kl 3-5'!A:A,LEFT('Kontoplan kl 3-5'!B:B,40),"Kontobenämning saknas"),"")</f>
        <v/>
      </c>
      <c r="W77" s="153"/>
      <c r="X77" s="26"/>
      <c r="Y77" s="26" t="str">
        <f t="shared" si="13"/>
        <v xml:space="preserve"> </v>
      </c>
      <c r="Z77" s="157">
        <f t="shared" si="9"/>
        <v>0</v>
      </c>
      <c r="AA77" s="26"/>
      <c r="AB77" s="26"/>
      <c r="AC77" s="26"/>
      <c r="AD77" s="26"/>
      <c r="AE77" s="26"/>
      <c r="AF77" s="26"/>
      <c r="AG77" s="26">
        <f t="shared" si="8"/>
        <v>0</v>
      </c>
      <c r="AH77" s="26"/>
      <c r="AI77" s="26"/>
      <c r="AJ77" s="26"/>
      <c r="AK77" s="26"/>
      <c r="AL77" s="26"/>
      <c r="AM77" s="26"/>
      <c r="AN77" s="26"/>
    </row>
    <row r="78" spans="1:48" x14ac:dyDescent="0.25">
      <c r="A78" t="str">
        <f t="shared" si="19"/>
        <v/>
      </c>
      <c r="B78" s="38"/>
      <c r="C78" s="38"/>
      <c r="D78" s="142" t="str">
        <f t="shared" si="14"/>
        <v/>
      </c>
      <c r="I78" s="143"/>
      <c r="J78" s="143"/>
      <c r="K78" s="143"/>
      <c r="L78" s="26"/>
      <c r="N78" s="26" t="str">
        <f t="shared" si="15"/>
        <v/>
      </c>
      <c r="O78" s="26" t="str">
        <f t="shared" si="16"/>
        <v/>
      </c>
      <c r="P78" s="26" t="str">
        <f t="shared" si="17"/>
        <v/>
      </c>
      <c r="Q78" t="str">
        <f t="shared" si="18"/>
        <v/>
      </c>
      <c r="R78" s="26"/>
      <c r="S78" s="26"/>
      <c r="T78" s="26"/>
      <c r="U78" s="150"/>
      <c r="V78" s="38" t="str" cm="1">
        <f t="array" ref="V78">IF(U78&lt;&gt;"",_xlfn.XLOOKUP(U78,'Kontoplan kl 3-5'!A:A,LEFT('Kontoplan kl 3-5'!B:B,40),"Kontobenämning saknas"),"")</f>
        <v/>
      </c>
      <c r="W78" s="153"/>
      <c r="X78" s="26"/>
      <c r="Y78" s="26" t="str">
        <f t="shared" si="13"/>
        <v xml:space="preserve"> </v>
      </c>
      <c r="Z78" s="157">
        <f t="shared" si="9"/>
        <v>0</v>
      </c>
      <c r="AA78" s="26"/>
      <c r="AB78" s="26"/>
      <c r="AC78" s="26"/>
      <c r="AD78" s="26"/>
      <c r="AE78" s="26"/>
      <c r="AF78" s="26"/>
      <c r="AG78" s="26">
        <f t="shared" si="8"/>
        <v>0</v>
      </c>
      <c r="AH78" s="26"/>
      <c r="AI78" s="26"/>
      <c r="AJ78" s="26"/>
      <c r="AK78" s="26"/>
      <c r="AL78" s="26"/>
      <c r="AM78" s="26"/>
      <c r="AN78" s="26"/>
    </row>
    <row r="79" spans="1:48" x14ac:dyDescent="0.25">
      <c r="A79" t="str">
        <f t="shared" si="19"/>
        <v/>
      </c>
      <c r="B79" s="38"/>
      <c r="C79" s="38"/>
      <c r="D79" s="142" t="str">
        <f t="shared" si="14"/>
        <v/>
      </c>
      <c r="I79" s="143"/>
      <c r="J79" s="143"/>
      <c r="K79" s="143"/>
      <c r="L79" s="26"/>
      <c r="N79" s="26" t="str">
        <f t="shared" si="15"/>
        <v/>
      </c>
      <c r="O79" s="26" t="str">
        <f t="shared" si="16"/>
        <v/>
      </c>
      <c r="P79" s="26" t="str">
        <f t="shared" si="17"/>
        <v/>
      </c>
      <c r="Q79" t="str">
        <f t="shared" si="18"/>
        <v/>
      </c>
      <c r="R79" s="26"/>
      <c r="S79" s="26"/>
      <c r="T79" s="26"/>
      <c r="U79" s="150"/>
      <c r="V79" s="38" t="str" cm="1">
        <f t="array" ref="V79">IF(U79&lt;&gt;"",_xlfn.XLOOKUP(U79,'Kontoplan kl 3-5'!A:A,LEFT('Kontoplan kl 3-5'!B:B,40),"Kontobenämning saknas"),"")</f>
        <v/>
      </c>
      <c r="W79" s="153"/>
      <c r="X79" s="26"/>
      <c r="Y79" s="26" t="str">
        <f t="shared" si="13"/>
        <v xml:space="preserve"> </v>
      </c>
      <c r="Z79" s="157">
        <f t="shared" si="9"/>
        <v>0</v>
      </c>
      <c r="AA79" s="26"/>
      <c r="AB79" s="26"/>
      <c r="AC79" s="26"/>
      <c r="AD79" s="26"/>
      <c r="AE79" s="26"/>
      <c r="AF79" s="26"/>
      <c r="AG79" s="26">
        <f t="shared" si="8"/>
        <v>0</v>
      </c>
      <c r="AH79" s="26"/>
      <c r="AI79" s="26"/>
      <c r="AJ79" s="26"/>
      <c r="AK79" s="26"/>
      <c r="AL79" s="26"/>
      <c r="AM79" s="26"/>
      <c r="AN79" s="26"/>
    </row>
    <row r="80" spans="1:48" x14ac:dyDescent="0.25">
      <c r="A80" t="str">
        <f t="shared" si="19"/>
        <v/>
      </c>
      <c r="B80" s="38"/>
      <c r="C80" s="38"/>
      <c r="D80" s="142" t="str">
        <f t="shared" si="14"/>
        <v/>
      </c>
      <c r="I80" s="143"/>
      <c r="J80" s="143"/>
      <c r="K80" s="143"/>
      <c r="L80" s="26"/>
      <c r="N80" s="26" t="str">
        <f t="shared" si="15"/>
        <v/>
      </c>
      <c r="O80" s="26" t="str">
        <f t="shared" si="16"/>
        <v/>
      </c>
      <c r="P80" s="26" t="str">
        <f t="shared" si="17"/>
        <v/>
      </c>
      <c r="Q80" t="str">
        <f t="shared" si="18"/>
        <v/>
      </c>
      <c r="R80" s="26"/>
      <c r="S80" s="26"/>
      <c r="T80" s="26"/>
      <c r="U80" s="150"/>
      <c r="V80" s="38" t="str" cm="1">
        <f t="array" ref="V80">IF(U80&lt;&gt;"",_xlfn.XLOOKUP(U80,'Kontoplan kl 3-5'!A:A,LEFT('Kontoplan kl 3-5'!B:B,40),"Kontobenämning saknas"),"")</f>
        <v/>
      </c>
      <c r="W80" s="153"/>
      <c r="X80" s="26"/>
      <c r="Y80" s="26" t="str">
        <f t="shared" si="13"/>
        <v xml:space="preserve"> </v>
      </c>
      <c r="Z80" s="157">
        <f t="shared" si="9"/>
        <v>0</v>
      </c>
      <c r="AA80" s="26"/>
      <c r="AB80" s="26"/>
      <c r="AC80" s="26"/>
      <c r="AD80" s="26"/>
      <c r="AE80" s="26"/>
      <c r="AF80" s="26"/>
      <c r="AG80" s="26">
        <f t="shared" si="8"/>
        <v>0</v>
      </c>
      <c r="AH80" s="26"/>
      <c r="AI80" s="26"/>
      <c r="AJ80" s="26"/>
      <c r="AK80" s="26"/>
      <c r="AL80" s="26"/>
      <c r="AM80" s="26"/>
      <c r="AN80" s="26"/>
    </row>
    <row r="81" spans="1:40" x14ac:dyDescent="0.25">
      <c r="A81" t="str">
        <f t="shared" si="19"/>
        <v/>
      </c>
      <c r="B81" s="38"/>
      <c r="C81" s="38"/>
      <c r="D81" s="142" t="str">
        <f t="shared" si="14"/>
        <v/>
      </c>
      <c r="I81" s="143"/>
      <c r="J81" s="143"/>
      <c r="K81" s="143"/>
      <c r="L81" s="26"/>
      <c r="N81" s="26" t="str">
        <f t="shared" si="15"/>
        <v/>
      </c>
      <c r="O81" s="26" t="str">
        <f t="shared" si="16"/>
        <v/>
      </c>
      <c r="P81" s="26" t="str">
        <f t="shared" si="17"/>
        <v/>
      </c>
      <c r="Q81" t="str">
        <f t="shared" si="18"/>
        <v/>
      </c>
      <c r="R81" s="26"/>
      <c r="S81" s="26"/>
      <c r="T81" s="26"/>
      <c r="U81" s="150"/>
      <c r="V81" s="38" t="str" cm="1">
        <f t="array" ref="V81">IF(U81&lt;&gt;"",_xlfn.XLOOKUP(U81,'Kontoplan kl 3-5'!A:A,LEFT('Kontoplan kl 3-5'!B:B,40),"Kontobenämning saknas"),"")</f>
        <v/>
      </c>
      <c r="W81" s="153"/>
      <c r="X81" s="26"/>
      <c r="Y81" s="26" t="str">
        <f t="shared" si="13"/>
        <v xml:space="preserve"> </v>
      </c>
      <c r="Z81" s="157">
        <f t="shared" si="9"/>
        <v>0</v>
      </c>
      <c r="AA81" s="26"/>
      <c r="AB81" s="26"/>
      <c r="AC81" s="26"/>
      <c r="AD81" s="26"/>
      <c r="AE81" s="26"/>
      <c r="AF81" s="26"/>
      <c r="AG81" s="26">
        <f t="shared" si="8"/>
        <v>0</v>
      </c>
      <c r="AH81" s="26"/>
      <c r="AI81" s="26"/>
      <c r="AJ81" s="26"/>
      <c r="AK81" s="26"/>
      <c r="AL81" s="26"/>
      <c r="AM81" s="26"/>
      <c r="AN81" s="26"/>
    </row>
    <row r="82" spans="1:40" x14ac:dyDescent="0.25">
      <c r="A82" t="str">
        <f t="shared" si="19"/>
        <v/>
      </c>
      <c r="B82" s="38"/>
      <c r="C82" s="38"/>
      <c r="D82" s="142" t="str">
        <f t="shared" si="14"/>
        <v/>
      </c>
      <c r="I82" s="143"/>
      <c r="J82" s="143"/>
      <c r="K82" s="143"/>
      <c r="L82" s="26"/>
      <c r="N82" s="26" t="str">
        <f t="shared" si="15"/>
        <v/>
      </c>
      <c r="O82" s="26" t="str">
        <f t="shared" si="16"/>
        <v/>
      </c>
      <c r="P82" s="26" t="str">
        <f t="shared" si="17"/>
        <v/>
      </c>
      <c r="Q82" t="str">
        <f t="shared" si="18"/>
        <v/>
      </c>
      <c r="R82" s="26"/>
      <c r="S82" s="26"/>
      <c r="T82" s="26"/>
      <c r="U82" s="150"/>
      <c r="V82" s="38" t="str" cm="1">
        <f t="array" ref="V82">IF(U82&lt;&gt;"",_xlfn.XLOOKUP(U82,'Kontoplan kl 3-5'!A:A,LEFT('Kontoplan kl 3-5'!B:B,40),"Kontobenämning saknas"),"")</f>
        <v/>
      </c>
      <c r="W82" s="153"/>
      <c r="X82" s="26"/>
      <c r="Y82" s="26" t="str">
        <f t="shared" si="13"/>
        <v xml:space="preserve"> </v>
      </c>
      <c r="Z82" s="157">
        <f t="shared" si="9"/>
        <v>0</v>
      </c>
      <c r="AA82" s="26"/>
      <c r="AB82" s="26"/>
      <c r="AC82" s="26"/>
      <c r="AD82" s="26"/>
      <c r="AE82" s="26"/>
      <c r="AF82" s="26"/>
      <c r="AG82" s="26">
        <f t="shared" si="8"/>
        <v>0</v>
      </c>
      <c r="AH82" s="26"/>
      <c r="AI82" s="26"/>
      <c r="AJ82" s="26"/>
      <c r="AK82" s="26"/>
      <c r="AL82" s="26"/>
      <c r="AM82" s="26"/>
      <c r="AN82" s="26"/>
    </row>
    <row r="83" spans="1:40" x14ac:dyDescent="0.25">
      <c r="A83" t="str">
        <f t="shared" si="19"/>
        <v/>
      </c>
      <c r="B83" s="38"/>
      <c r="C83" s="38"/>
      <c r="D83" s="142" t="str">
        <f t="shared" si="14"/>
        <v/>
      </c>
      <c r="I83" s="143"/>
      <c r="J83" s="143"/>
      <c r="K83" s="143"/>
      <c r="L83" s="26"/>
      <c r="N83" s="26" t="str">
        <f t="shared" si="15"/>
        <v/>
      </c>
      <c r="O83" s="26" t="str">
        <f t="shared" si="16"/>
        <v/>
      </c>
      <c r="P83" s="26" t="str">
        <f t="shared" si="17"/>
        <v/>
      </c>
      <c r="Q83" t="str">
        <f t="shared" si="18"/>
        <v/>
      </c>
      <c r="R83" s="26"/>
      <c r="S83" s="26"/>
      <c r="T83" s="26"/>
      <c r="U83" s="150"/>
      <c r="V83" s="38" t="str" cm="1">
        <f t="array" ref="V83">IF(U83&lt;&gt;"",_xlfn.XLOOKUP(U83,'Kontoplan kl 3-5'!A:A,LEFT('Kontoplan kl 3-5'!B:B,40),"Kontobenämning saknas"),"")</f>
        <v/>
      </c>
      <c r="W83" s="153"/>
      <c r="X83" s="26"/>
      <c r="Y83" s="26" t="str">
        <f t="shared" si="13"/>
        <v xml:space="preserve"> </v>
      </c>
      <c r="Z83" s="157">
        <f t="shared" si="9"/>
        <v>0</v>
      </c>
      <c r="AA83" s="26"/>
      <c r="AB83" s="26"/>
      <c r="AC83" s="26"/>
      <c r="AD83" s="26"/>
      <c r="AE83" s="26"/>
      <c r="AF83" s="26"/>
      <c r="AG83" s="26">
        <f t="shared" si="8"/>
        <v>0</v>
      </c>
      <c r="AH83" s="26"/>
      <c r="AI83" s="26"/>
      <c r="AJ83" s="26"/>
      <c r="AK83" s="26"/>
      <c r="AL83" s="26"/>
      <c r="AM83" s="26"/>
      <c r="AN83" s="26"/>
    </row>
    <row r="84" spans="1:40" x14ac:dyDescent="0.25">
      <c r="A84" t="str">
        <f t="shared" si="19"/>
        <v/>
      </c>
      <c r="B84" s="38"/>
      <c r="C84" s="38"/>
      <c r="D84" s="142" t="str">
        <f t="shared" si="14"/>
        <v/>
      </c>
      <c r="I84" s="143"/>
      <c r="J84" s="143"/>
      <c r="K84" s="143"/>
      <c r="L84" s="26"/>
      <c r="N84" s="26" t="str">
        <f t="shared" si="15"/>
        <v/>
      </c>
      <c r="O84" s="26" t="str">
        <f t="shared" si="16"/>
        <v/>
      </c>
      <c r="P84" s="26" t="str">
        <f t="shared" si="17"/>
        <v/>
      </c>
      <c r="Q84" t="str">
        <f t="shared" si="18"/>
        <v/>
      </c>
      <c r="R84" s="26"/>
      <c r="S84" s="26"/>
      <c r="T84" s="26"/>
      <c r="U84" s="150"/>
      <c r="V84" s="38" t="str" cm="1">
        <f t="array" ref="V84">IF(U84&lt;&gt;"",_xlfn.XLOOKUP(U84,'Kontoplan kl 3-5'!A:A,LEFT('Kontoplan kl 3-5'!B:B,40),"Kontobenämning saknas"),"")</f>
        <v/>
      </c>
      <c r="W84" s="153"/>
      <c r="X84" s="26"/>
      <c r="Y84" s="26" t="str">
        <f t="shared" si="13"/>
        <v xml:space="preserve"> </v>
      </c>
      <c r="Z84" s="157">
        <f t="shared" si="9"/>
        <v>0</v>
      </c>
      <c r="AA84" s="26"/>
      <c r="AB84" s="26"/>
      <c r="AC84" s="26"/>
      <c r="AD84" s="26"/>
      <c r="AE84" s="26"/>
      <c r="AF84" s="26"/>
      <c r="AG84" s="26">
        <f t="shared" si="8"/>
        <v>0</v>
      </c>
      <c r="AH84" s="26"/>
      <c r="AI84" s="26"/>
      <c r="AJ84" s="26"/>
      <c r="AK84" s="26"/>
      <c r="AL84" s="26"/>
      <c r="AM84" s="26"/>
      <c r="AN84" s="26"/>
    </row>
    <row r="85" spans="1:40" x14ac:dyDescent="0.25">
      <c r="A85" t="str">
        <f t="shared" si="19"/>
        <v/>
      </c>
      <c r="B85" s="38"/>
      <c r="C85" s="38"/>
      <c r="D85" s="142" t="str">
        <f t="shared" si="14"/>
        <v/>
      </c>
      <c r="I85" s="143"/>
      <c r="J85" s="143"/>
      <c r="K85" s="143"/>
      <c r="L85" s="26"/>
      <c r="N85" s="26" t="str">
        <f t="shared" si="15"/>
        <v/>
      </c>
      <c r="O85" s="26" t="str">
        <f t="shared" si="16"/>
        <v/>
      </c>
      <c r="P85" s="26" t="str">
        <f t="shared" si="17"/>
        <v/>
      </c>
      <c r="Q85" t="str">
        <f t="shared" si="18"/>
        <v/>
      </c>
      <c r="R85" s="26"/>
      <c r="S85" s="26"/>
      <c r="T85" s="26"/>
      <c r="U85" s="150"/>
      <c r="V85" s="38" t="str" cm="1">
        <f t="array" ref="V85">IF(U85&lt;&gt;"",_xlfn.XLOOKUP(U85,'Kontoplan kl 3-5'!A:A,LEFT('Kontoplan kl 3-5'!B:B,40),"Kontobenämning saknas"),"")</f>
        <v/>
      </c>
      <c r="W85" s="153"/>
      <c r="X85" s="26"/>
      <c r="Y85" s="26" t="str">
        <f t="shared" si="13"/>
        <v xml:space="preserve"> </v>
      </c>
      <c r="Z85" s="157">
        <f t="shared" si="9"/>
        <v>0</v>
      </c>
      <c r="AA85" s="26"/>
      <c r="AB85" s="26"/>
      <c r="AC85" s="26"/>
      <c r="AD85" s="26"/>
      <c r="AE85" s="26"/>
      <c r="AF85" s="26"/>
      <c r="AG85" s="26">
        <f t="shared" si="8"/>
        <v>0</v>
      </c>
      <c r="AH85" s="26"/>
      <c r="AI85" s="26"/>
      <c r="AJ85" s="26"/>
      <c r="AK85" s="26"/>
      <c r="AL85" s="26"/>
      <c r="AM85" s="26"/>
      <c r="AN85" s="26"/>
    </row>
    <row r="86" spans="1:40" x14ac:dyDescent="0.25">
      <c r="A86" t="str">
        <f t="shared" si="19"/>
        <v/>
      </c>
      <c r="B86" s="38"/>
      <c r="C86" s="38"/>
      <c r="D86" s="142" t="str">
        <f t="shared" si="14"/>
        <v/>
      </c>
      <c r="I86" s="143"/>
      <c r="J86" s="143"/>
      <c r="K86" s="143"/>
      <c r="L86" s="26"/>
      <c r="N86" s="26" t="str">
        <f t="shared" si="15"/>
        <v/>
      </c>
      <c r="O86" s="26" t="str">
        <f t="shared" si="16"/>
        <v/>
      </c>
      <c r="P86" s="26" t="str">
        <f t="shared" si="17"/>
        <v/>
      </c>
      <c r="Q86" t="str">
        <f t="shared" si="18"/>
        <v/>
      </c>
      <c r="R86" s="26"/>
      <c r="S86" s="26"/>
      <c r="T86" s="26"/>
      <c r="U86" s="150"/>
      <c r="V86" s="38" t="str" cm="1">
        <f t="array" ref="V86">IF(U86&lt;&gt;"",_xlfn.XLOOKUP(U86,'Kontoplan kl 3-5'!A:A,LEFT('Kontoplan kl 3-5'!B:B,40),"Kontobenämning saknas"),"")</f>
        <v/>
      </c>
      <c r="W86" s="153"/>
      <c r="X86" s="26"/>
      <c r="Y86" s="26" t="str">
        <f t="shared" si="13"/>
        <v xml:space="preserve"> </v>
      </c>
      <c r="Z86" s="157">
        <f t="shared" si="9"/>
        <v>0</v>
      </c>
      <c r="AA86" s="26"/>
      <c r="AB86" s="26"/>
      <c r="AC86" s="26"/>
      <c r="AD86" s="26"/>
      <c r="AE86" s="26"/>
      <c r="AF86" s="26"/>
      <c r="AG86" s="26">
        <f t="shared" si="8"/>
        <v>0</v>
      </c>
      <c r="AH86" s="26"/>
      <c r="AI86" s="26"/>
      <c r="AJ86" s="26"/>
      <c r="AK86" s="26"/>
      <c r="AL86" s="26"/>
      <c r="AM86" s="26"/>
      <c r="AN86" s="26"/>
    </row>
    <row r="87" spans="1:40" x14ac:dyDescent="0.25">
      <c r="A87" t="str">
        <f t="shared" si="19"/>
        <v/>
      </c>
      <c r="B87" s="38"/>
      <c r="C87" s="38"/>
      <c r="D87" s="142" t="str">
        <f t="shared" si="14"/>
        <v/>
      </c>
      <c r="I87" s="143"/>
      <c r="J87" s="143"/>
      <c r="K87" s="143"/>
      <c r="L87" s="26"/>
      <c r="N87" s="26" t="str">
        <f t="shared" si="15"/>
        <v/>
      </c>
      <c r="O87" s="26" t="str">
        <f t="shared" si="16"/>
        <v/>
      </c>
      <c r="P87" s="26" t="str">
        <f t="shared" si="17"/>
        <v/>
      </c>
      <c r="Q87" t="str">
        <f t="shared" si="18"/>
        <v/>
      </c>
      <c r="R87" s="26"/>
      <c r="S87" s="26"/>
      <c r="T87" s="26"/>
      <c r="U87" s="150"/>
      <c r="V87" s="38" t="str" cm="1">
        <f t="array" ref="V87">IF(U87&lt;&gt;"",_xlfn.XLOOKUP(U87,'Kontoplan kl 3-5'!A:A,LEFT('Kontoplan kl 3-5'!B:B,40),"Kontobenämning saknas"),"")</f>
        <v/>
      </c>
      <c r="W87" s="153"/>
      <c r="X87" s="26"/>
      <c r="Y87" s="26" t="str">
        <f t="shared" si="13"/>
        <v xml:space="preserve"> </v>
      </c>
      <c r="Z87" s="157">
        <f t="shared" si="9"/>
        <v>0</v>
      </c>
      <c r="AA87" s="26"/>
      <c r="AB87" s="26"/>
      <c r="AC87" s="26"/>
      <c r="AD87" s="26"/>
      <c r="AE87" s="26"/>
      <c r="AF87" s="26"/>
      <c r="AG87" s="26">
        <f t="shared" si="8"/>
        <v>0</v>
      </c>
      <c r="AH87" s="26"/>
      <c r="AI87" s="26"/>
      <c r="AJ87" s="26"/>
      <c r="AK87" s="26"/>
      <c r="AL87" s="26"/>
      <c r="AM87" s="26"/>
      <c r="AN87" s="26"/>
    </row>
    <row r="88" spans="1:40" x14ac:dyDescent="0.25">
      <c r="A88" t="str">
        <f t="shared" si="19"/>
        <v/>
      </c>
      <c r="B88" s="38"/>
      <c r="C88" s="38"/>
      <c r="D88" s="142" t="str">
        <f t="shared" si="14"/>
        <v/>
      </c>
      <c r="I88" s="143"/>
      <c r="J88" s="143"/>
      <c r="K88" s="143"/>
      <c r="L88" s="26"/>
      <c r="N88" s="26" t="str">
        <f t="shared" si="15"/>
        <v/>
      </c>
      <c r="O88" s="26" t="str">
        <f t="shared" si="16"/>
        <v/>
      </c>
      <c r="P88" s="26" t="str">
        <f t="shared" si="17"/>
        <v/>
      </c>
      <c r="Q88" t="str">
        <f t="shared" si="18"/>
        <v/>
      </c>
      <c r="R88" s="26"/>
      <c r="S88" s="26"/>
      <c r="T88" s="26"/>
      <c r="U88" s="150"/>
      <c r="V88" s="38" t="str" cm="1">
        <f t="array" ref="V88">IF(U88&lt;&gt;"",_xlfn.XLOOKUP(U88,'Kontoplan kl 3-5'!A:A,LEFT('Kontoplan kl 3-5'!B:B,40),"Kontobenämning saknas"),"")</f>
        <v/>
      </c>
      <c r="W88" s="153"/>
      <c r="X88" s="26"/>
      <c r="Y88" s="26" t="str">
        <f t="shared" si="13"/>
        <v xml:space="preserve"> </v>
      </c>
      <c r="Z88" s="157">
        <f t="shared" si="9"/>
        <v>0</v>
      </c>
      <c r="AA88" s="26"/>
      <c r="AB88" s="26"/>
      <c r="AC88" s="26"/>
      <c r="AD88" s="26"/>
      <c r="AE88" s="26"/>
      <c r="AF88" s="26"/>
      <c r="AG88" s="26">
        <f t="shared" si="8"/>
        <v>0</v>
      </c>
      <c r="AH88" s="26"/>
      <c r="AI88" s="26"/>
      <c r="AJ88" s="26"/>
      <c r="AK88" s="26"/>
      <c r="AL88" s="26"/>
      <c r="AM88" s="26"/>
      <c r="AN88" s="26"/>
    </row>
    <row r="89" spans="1:40" x14ac:dyDescent="0.25">
      <c r="A89" t="str">
        <f t="shared" si="19"/>
        <v/>
      </c>
      <c r="B89" s="38"/>
      <c r="C89" s="38"/>
      <c r="D89" s="142" t="str">
        <f t="shared" si="14"/>
        <v/>
      </c>
      <c r="I89" s="143"/>
      <c r="J89" s="143"/>
      <c r="K89" s="143"/>
      <c r="N89" s="26" t="str">
        <f t="shared" si="15"/>
        <v/>
      </c>
      <c r="O89" s="26" t="str">
        <f t="shared" si="16"/>
        <v/>
      </c>
      <c r="P89" s="26" t="str">
        <f t="shared" si="17"/>
        <v/>
      </c>
      <c r="Q89" t="str">
        <f t="shared" si="18"/>
        <v/>
      </c>
      <c r="U89" s="150"/>
      <c r="V89" s="38" t="str" cm="1">
        <f t="array" ref="V89">IF(U89&lt;&gt;"",_xlfn.XLOOKUP(U89,'Kontoplan kl 3-5'!A:A,LEFT('Kontoplan kl 3-5'!B:B,40),"Kontobenämning saknas"),"")</f>
        <v/>
      </c>
      <c r="W89" s="153"/>
      <c r="X89" s="26"/>
      <c r="Y89" s="26" t="str">
        <f t="shared" si="13"/>
        <v xml:space="preserve"> </v>
      </c>
      <c r="Z89" s="157">
        <f t="shared" si="9"/>
        <v>0</v>
      </c>
      <c r="AE89" s="26"/>
      <c r="AG89" s="26">
        <f t="shared" si="8"/>
        <v>0</v>
      </c>
    </row>
    <row r="90" spans="1:40" x14ac:dyDescent="0.25">
      <c r="A90" t="str">
        <f t="shared" si="19"/>
        <v/>
      </c>
      <c r="B90" s="38"/>
      <c r="C90" s="38"/>
      <c r="D90" s="142" t="str">
        <f t="shared" si="14"/>
        <v/>
      </c>
      <c r="I90" s="143"/>
      <c r="J90" s="143"/>
      <c r="K90" s="143"/>
      <c r="N90" s="26" t="str">
        <f t="shared" si="15"/>
        <v/>
      </c>
      <c r="O90" s="26" t="str">
        <f t="shared" si="16"/>
        <v/>
      </c>
      <c r="P90" s="26" t="str">
        <f t="shared" si="17"/>
        <v/>
      </c>
      <c r="Q90" t="str">
        <f t="shared" si="18"/>
        <v/>
      </c>
      <c r="U90" s="150"/>
      <c r="V90" s="38" t="str" cm="1">
        <f t="array" ref="V90">IF(U90&lt;&gt;"",_xlfn.XLOOKUP(U90,'Kontoplan kl 3-5'!A:A,LEFT('Kontoplan kl 3-5'!B:B,40),"Kontobenämning saknas"),"")</f>
        <v/>
      </c>
      <c r="W90" s="153"/>
      <c r="Y90" s="26" t="str">
        <f t="shared" si="13"/>
        <v xml:space="preserve"> </v>
      </c>
      <c r="Z90" s="157">
        <f t="shared" si="9"/>
        <v>0</v>
      </c>
      <c r="AG90" s="26">
        <f t="shared" si="8"/>
        <v>0</v>
      </c>
    </row>
    <row r="91" spans="1:40" x14ac:dyDescent="0.25">
      <c r="A91" t="str">
        <f t="shared" si="19"/>
        <v/>
      </c>
      <c r="B91" s="38"/>
      <c r="C91" s="38"/>
      <c r="D91" s="142" t="str">
        <f t="shared" si="14"/>
        <v/>
      </c>
      <c r="I91" s="143"/>
      <c r="J91" s="143"/>
      <c r="K91" s="143"/>
      <c r="N91" s="26" t="str">
        <f t="shared" si="15"/>
        <v/>
      </c>
      <c r="O91" s="26" t="str">
        <f t="shared" si="16"/>
        <v/>
      </c>
      <c r="P91" s="26" t="str">
        <f t="shared" si="17"/>
        <v/>
      </c>
      <c r="Q91" t="str">
        <f t="shared" si="18"/>
        <v/>
      </c>
      <c r="U91" s="150"/>
      <c r="V91" s="38" t="str" cm="1">
        <f t="array" ref="V91">IF(U91&lt;&gt;"",_xlfn.XLOOKUP(U91,'Kontoplan kl 3-5'!A:A,LEFT('Kontoplan kl 3-5'!B:B,40),"Kontobenämning saknas"),"")</f>
        <v/>
      </c>
      <c r="W91" s="153"/>
      <c r="Y91" s="26" t="str">
        <f t="shared" si="13"/>
        <v xml:space="preserve"> </v>
      </c>
      <c r="Z91" s="157">
        <f t="shared" si="9"/>
        <v>0</v>
      </c>
      <c r="AG91" s="26">
        <f t="shared" si="8"/>
        <v>0</v>
      </c>
    </row>
    <row r="92" spans="1:40" x14ac:dyDescent="0.25">
      <c r="A92" t="str">
        <f t="shared" si="19"/>
        <v/>
      </c>
      <c r="B92" s="38"/>
      <c r="C92" s="38"/>
      <c r="D92" s="142" t="str">
        <f t="shared" si="14"/>
        <v/>
      </c>
      <c r="I92" s="143"/>
      <c r="J92" s="143"/>
      <c r="K92" s="143"/>
      <c r="N92" s="26" t="str">
        <f t="shared" si="15"/>
        <v/>
      </c>
      <c r="O92" s="26" t="str">
        <f t="shared" si="16"/>
        <v/>
      </c>
      <c r="P92" s="26" t="str">
        <f t="shared" si="17"/>
        <v/>
      </c>
      <c r="Q92" t="str">
        <f t="shared" si="18"/>
        <v/>
      </c>
      <c r="U92" s="150"/>
      <c r="V92" s="38" t="str" cm="1">
        <f t="array" ref="V92">IF(U92&lt;&gt;"",_xlfn.XLOOKUP(U92,'Kontoplan kl 3-5'!A:A,LEFT('Kontoplan kl 3-5'!B:B,40),"Kontobenämning saknas"),"")</f>
        <v/>
      </c>
      <c r="W92" s="153"/>
      <c r="Y92" s="26" t="str">
        <f t="shared" si="13"/>
        <v xml:space="preserve"> </v>
      </c>
      <c r="Z92" s="157">
        <f t="shared" si="9"/>
        <v>0</v>
      </c>
      <c r="AG92" s="26">
        <f t="shared" si="8"/>
        <v>0</v>
      </c>
    </row>
    <row r="93" spans="1:40" x14ac:dyDescent="0.25">
      <c r="A93" t="str">
        <f t="shared" si="19"/>
        <v/>
      </c>
      <c r="B93" s="38"/>
      <c r="C93" s="38"/>
      <c r="D93" s="142" t="str">
        <f t="shared" si="14"/>
        <v/>
      </c>
      <c r="I93" s="143"/>
      <c r="J93" s="143"/>
      <c r="K93" s="143"/>
      <c r="N93" s="26" t="str">
        <f t="shared" si="15"/>
        <v/>
      </c>
      <c r="O93" s="26" t="str">
        <f t="shared" si="16"/>
        <v/>
      </c>
      <c r="P93" s="26" t="str">
        <f t="shared" si="17"/>
        <v/>
      </c>
      <c r="Q93" t="str">
        <f t="shared" si="18"/>
        <v/>
      </c>
      <c r="U93" s="150"/>
      <c r="V93" s="38" t="str" cm="1">
        <f t="array" ref="V93">IF(U93&lt;&gt;"",_xlfn.XLOOKUP(U93,'Kontoplan kl 3-5'!A:A,LEFT('Kontoplan kl 3-5'!B:B,40),"Kontobenämning saknas"),"")</f>
        <v/>
      </c>
      <c r="W93" s="153"/>
      <c r="Y93" s="26" t="str">
        <f t="shared" si="13"/>
        <v xml:space="preserve"> </v>
      </c>
      <c r="Z93" s="157">
        <f t="shared" si="9"/>
        <v>0</v>
      </c>
      <c r="AG93" s="26">
        <f t="shared" si="8"/>
        <v>0</v>
      </c>
    </row>
    <row r="94" spans="1:40" x14ac:dyDescent="0.25">
      <c r="A94" t="str">
        <f t="shared" si="19"/>
        <v/>
      </c>
      <c r="B94" s="38"/>
      <c r="C94" s="38"/>
      <c r="D94" s="142" t="str">
        <f t="shared" si="14"/>
        <v/>
      </c>
      <c r="I94" s="143"/>
      <c r="J94" s="143"/>
      <c r="K94" s="143"/>
      <c r="N94" s="26" t="str">
        <f t="shared" si="15"/>
        <v/>
      </c>
      <c r="O94" s="26" t="str">
        <f t="shared" si="16"/>
        <v/>
      </c>
      <c r="P94" s="26" t="str">
        <f t="shared" si="17"/>
        <v/>
      </c>
      <c r="Q94" t="str">
        <f t="shared" si="18"/>
        <v/>
      </c>
      <c r="U94" s="150"/>
      <c r="V94" s="38" t="str" cm="1">
        <f t="array" ref="V94">IF(U94&lt;&gt;"",_xlfn.XLOOKUP(U94,'Kontoplan kl 3-5'!A:A,LEFT('Kontoplan kl 3-5'!B:B,40),"Kontobenämning saknas"),"")</f>
        <v/>
      </c>
      <c r="W94" s="153"/>
      <c r="Y94" s="26" t="str">
        <f t="shared" si="13"/>
        <v xml:space="preserve"> </v>
      </c>
      <c r="Z94" s="157">
        <f t="shared" si="9"/>
        <v>0</v>
      </c>
      <c r="AG94" s="26">
        <f t="shared" si="8"/>
        <v>0</v>
      </c>
    </row>
    <row r="95" spans="1:40" x14ac:dyDescent="0.25">
      <c r="A95" t="str">
        <f t="shared" si="19"/>
        <v/>
      </c>
      <c r="B95" s="38"/>
      <c r="C95" s="38"/>
      <c r="D95" s="142" t="str">
        <f t="shared" si="14"/>
        <v/>
      </c>
      <c r="I95" s="143"/>
      <c r="J95" s="143"/>
      <c r="K95" s="143"/>
      <c r="N95" s="26" t="str">
        <f t="shared" si="15"/>
        <v/>
      </c>
      <c r="O95" s="26" t="str">
        <f t="shared" si="16"/>
        <v/>
      </c>
      <c r="P95" s="26" t="str">
        <f t="shared" si="17"/>
        <v/>
      </c>
      <c r="Q95" t="str">
        <f t="shared" si="18"/>
        <v/>
      </c>
      <c r="U95" s="150"/>
      <c r="V95" s="38" t="str" cm="1">
        <f t="array" ref="V95">IF(U95&lt;&gt;"",_xlfn.XLOOKUP(U95,'Kontoplan kl 3-5'!A:A,LEFT('Kontoplan kl 3-5'!B:B,40),"Kontobenämning saknas"),"")</f>
        <v/>
      </c>
      <c r="W95" s="153"/>
      <c r="Y95" s="26" t="str">
        <f t="shared" ref="Y95:Y126" si="20">CONCATENATE(U95&amp;" ",LEFT(V95,40))</f>
        <v xml:space="preserve"> </v>
      </c>
      <c r="Z95" s="157">
        <f t="shared" si="9"/>
        <v>0</v>
      </c>
      <c r="AG95" s="26">
        <f t="shared" ref="AG95:AG107" si="21">SUMIFS(P:P,Q:Q,AF95)</f>
        <v>0</v>
      </c>
    </row>
    <row r="96" spans="1:40" x14ac:dyDescent="0.25">
      <c r="A96" t="str">
        <f t="shared" si="19"/>
        <v/>
      </c>
      <c r="B96" s="38"/>
      <c r="C96" s="38"/>
      <c r="D96" s="142" t="str">
        <f t="shared" si="14"/>
        <v/>
      </c>
      <c r="I96" s="143"/>
      <c r="J96" s="143"/>
      <c r="K96" s="143"/>
      <c r="N96" s="26" t="str">
        <f t="shared" si="15"/>
        <v/>
      </c>
      <c r="O96" s="26" t="str">
        <f t="shared" si="16"/>
        <v/>
      </c>
      <c r="P96" s="26" t="str">
        <f t="shared" si="17"/>
        <v/>
      </c>
      <c r="Q96" t="str">
        <f t="shared" si="18"/>
        <v/>
      </c>
      <c r="U96" s="150"/>
      <c r="V96" s="38" t="str" cm="1">
        <f t="array" ref="V96">IF(U96&lt;&gt;"",_xlfn.XLOOKUP(U96,'Kontoplan kl 3-5'!A:A,LEFT('Kontoplan kl 3-5'!B:B,40),"Kontobenämning saknas"),"")</f>
        <v/>
      </c>
      <c r="W96" s="153"/>
      <c r="Y96" s="26" t="str">
        <f t="shared" si="20"/>
        <v xml:space="preserve"> </v>
      </c>
      <c r="Z96" s="157">
        <f t="shared" ref="Z96:Z151" si="22">W96</f>
        <v>0</v>
      </c>
      <c r="AG96" s="26">
        <f t="shared" si="21"/>
        <v>0</v>
      </c>
    </row>
    <row r="97" spans="1:33" x14ac:dyDescent="0.25">
      <c r="A97" t="str">
        <f t="shared" si="19"/>
        <v/>
      </c>
      <c r="B97" s="38"/>
      <c r="C97" s="38"/>
      <c r="D97" s="142" t="str">
        <f t="shared" si="14"/>
        <v/>
      </c>
      <c r="I97" s="143"/>
      <c r="J97" s="143"/>
      <c r="K97" s="143"/>
      <c r="N97" s="26" t="str">
        <f t="shared" si="15"/>
        <v/>
      </c>
      <c r="O97" s="26" t="str">
        <f t="shared" si="16"/>
        <v/>
      </c>
      <c r="P97" s="26" t="str">
        <f t="shared" si="17"/>
        <v/>
      </c>
      <c r="Q97" t="str">
        <f t="shared" si="18"/>
        <v/>
      </c>
      <c r="U97" s="150"/>
      <c r="V97" s="38" t="str" cm="1">
        <f t="array" ref="V97">IF(U97&lt;&gt;"",_xlfn.XLOOKUP(U97,'Kontoplan kl 3-5'!A:A,LEFT('Kontoplan kl 3-5'!B:B,40),"Kontobenämning saknas"),"")</f>
        <v/>
      </c>
      <c r="W97" s="153"/>
      <c r="Y97" s="26" t="str">
        <f t="shared" si="20"/>
        <v xml:space="preserve"> </v>
      </c>
      <c r="Z97" s="157">
        <f t="shared" si="22"/>
        <v>0</v>
      </c>
      <c r="AG97" s="26">
        <f t="shared" si="21"/>
        <v>0</v>
      </c>
    </row>
    <row r="98" spans="1:33" x14ac:dyDescent="0.25">
      <c r="A98" t="str">
        <f t="shared" si="19"/>
        <v/>
      </c>
      <c r="B98" s="38"/>
      <c r="C98" s="38"/>
      <c r="D98" s="142" t="str">
        <f t="shared" si="14"/>
        <v/>
      </c>
      <c r="I98" s="143"/>
      <c r="J98" s="143"/>
      <c r="K98" s="143"/>
      <c r="N98" s="26" t="str">
        <f t="shared" si="15"/>
        <v/>
      </c>
      <c r="O98" s="26" t="str">
        <f t="shared" si="16"/>
        <v/>
      </c>
      <c r="P98" s="26" t="str">
        <f t="shared" si="17"/>
        <v/>
      </c>
      <c r="Q98" t="str">
        <f t="shared" si="18"/>
        <v/>
      </c>
      <c r="U98" s="150"/>
      <c r="V98" s="38" t="str" cm="1">
        <f t="array" ref="V98">IF(U98&lt;&gt;"",_xlfn.XLOOKUP(U98,'Kontoplan kl 3-5'!A:A,LEFT('Kontoplan kl 3-5'!B:B,40),"Kontobenämning saknas"),"")</f>
        <v/>
      </c>
      <c r="W98" s="153"/>
      <c r="Y98" s="26" t="str">
        <f t="shared" si="20"/>
        <v xml:space="preserve"> </v>
      </c>
      <c r="Z98" s="157">
        <f t="shared" si="22"/>
        <v>0</v>
      </c>
      <c r="AG98" s="26">
        <f t="shared" si="21"/>
        <v>0</v>
      </c>
    </row>
    <row r="99" spans="1:33" x14ac:dyDescent="0.25">
      <c r="A99" t="str">
        <f t="shared" si="19"/>
        <v/>
      </c>
      <c r="B99" s="38"/>
      <c r="C99" s="38"/>
      <c r="D99" s="142" t="str">
        <f t="shared" si="14"/>
        <v/>
      </c>
      <c r="I99" s="143"/>
      <c r="J99" s="143"/>
      <c r="K99" s="143"/>
      <c r="N99" s="26" t="str">
        <f t="shared" si="15"/>
        <v/>
      </c>
      <c r="O99" s="26" t="str">
        <f t="shared" si="16"/>
        <v/>
      </c>
      <c r="P99" s="26" t="str">
        <f t="shared" si="17"/>
        <v/>
      </c>
      <c r="Q99" t="str">
        <f t="shared" si="18"/>
        <v/>
      </c>
      <c r="U99" s="150"/>
      <c r="V99" s="38" t="str" cm="1">
        <f t="array" ref="V99">IF(U99&lt;&gt;"",_xlfn.XLOOKUP(U99,'Kontoplan kl 3-5'!A:A,LEFT('Kontoplan kl 3-5'!B:B,40),"Kontobenämning saknas"),"")</f>
        <v/>
      </c>
      <c r="W99" s="153"/>
      <c r="Y99" s="26" t="str">
        <f t="shared" si="20"/>
        <v xml:space="preserve"> </v>
      </c>
      <c r="Z99" s="157">
        <f t="shared" si="22"/>
        <v>0</v>
      </c>
      <c r="AG99" s="26">
        <f t="shared" si="21"/>
        <v>0</v>
      </c>
    </row>
    <row r="100" spans="1:33" x14ac:dyDescent="0.25">
      <c r="A100" t="str">
        <f t="shared" si="19"/>
        <v/>
      </c>
      <c r="B100" s="38"/>
      <c r="C100" s="38"/>
      <c r="D100" s="142" t="str">
        <f t="shared" si="14"/>
        <v/>
      </c>
      <c r="I100" s="143"/>
      <c r="J100" s="143"/>
      <c r="K100" s="143"/>
      <c r="N100" s="26" t="str">
        <f t="shared" ref="N100:N109" si="23">IF(I100="4  Verksamhetens kostnader",I100,"")</f>
        <v/>
      </c>
      <c r="O100" s="26" t="str">
        <f t="shared" ref="O100:O109" si="24">IF(N100&lt;&gt;"",J100,"")</f>
        <v/>
      </c>
      <c r="P100" s="26" t="str">
        <f t="shared" ref="P100:P109" si="25">IF(O100&lt;&gt;"",SUMIFS(K:K,J:J,O100),"")</f>
        <v/>
      </c>
      <c r="Q100" t="str">
        <f t="shared" si="18"/>
        <v/>
      </c>
      <c r="U100" s="150"/>
      <c r="V100" s="38" t="str" cm="1">
        <f t="array" ref="V100">IF(U100&lt;&gt;"",_xlfn.XLOOKUP(U100,'Kontoplan kl 3-5'!A:A,LEFT('Kontoplan kl 3-5'!B:B,40),"Kontobenämning saknas"),"")</f>
        <v/>
      </c>
      <c r="W100" s="153"/>
      <c r="Y100" s="26" t="str">
        <f t="shared" si="20"/>
        <v xml:space="preserve"> </v>
      </c>
      <c r="Z100" s="157">
        <f t="shared" si="22"/>
        <v>0</v>
      </c>
      <c r="AG100" s="26">
        <f t="shared" si="21"/>
        <v>0</v>
      </c>
    </row>
    <row r="101" spans="1:33" x14ac:dyDescent="0.25">
      <c r="A101" t="str">
        <f t="shared" si="19"/>
        <v/>
      </c>
      <c r="B101" s="38"/>
      <c r="C101" s="38"/>
      <c r="D101" s="142" t="str">
        <f t="shared" si="14"/>
        <v/>
      </c>
      <c r="I101" s="143"/>
      <c r="J101" s="143"/>
      <c r="K101" s="143"/>
      <c r="N101" s="26" t="str">
        <f t="shared" si="23"/>
        <v/>
      </c>
      <c r="O101" s="26" t="str">
        <f t="shared" si="24"/>
        <v/>
      </c>
      <c r="P101" s="26" t="str">
        <f t="shared" si="25"/>
        <v/>
      </c>
      <c r="Q101" t="str">
        <f t="shared" si="18"/>
        <v/>
      </c>
      <c r="U101" s="150"/>
      <c r="V101" s="38" t="str" cm="1">
        <f t="array" ref="V101">IF(U101&lt;&gt;"",_xlfn.XLOOKUP(U101,'Kontoplan kl 3-5'!A:A,LEFT('Kontoplan kl 3-5'!B:B,40),"Kontobenämning saknas"),"")</f>
        <v/>
      </c>
      <c r="W101" s="153"/>
      <c r="Y101" s="26" t="str">
        <f t="shared" si="20"/>
        <v xml:space="preserve"> </v>
      </c>
      <c r="Z101" s="157">
        <f t="shared" si="22"/>
        <v>0</v>
      </c>
      <c r="AG101" s="26">
        <f t="shared" si="21"/>
        <v>0</v>
      </c>
    </row>
    <row r="102" spans="1:33" x14ac:dyDescent="0.25">
      <c r="A102" t="str">
        <f t="shared" si="19"/>
        <v/>
      </c>
      <c r="B102" s="38"/>
      <c r="C102" s="38"/>
      <c r="D102" s="142" t="str">
        <f t="shared" si="14"/>
        <v/>
      </c>
      <c r="I102" s="143"/>
      <c r="J102" s="143"/>
      <c r="K102" s="143"/>
      <c r="N102" s="26" t="str">
        <f t="shared" si="23"/>
        <v/>
      </c>
      <c r="O102" s="26" t="str">
        <f t="shared" si="24"/>
        <v/>
      </c>
      <c r="P102" s="26" t="str">
        <f t="shared" si="25"/>
        <v/>
      </c>
      <c r="Q102" t="str">
        <f t="shared" si="18"/>
        <v/>
      </c>
      <c r="U102" s="150"/>
      <c r="V102" s="38" t="str" cm="1">
        <f t="array" ref="V102">IF(U102&lt;&gt;"",_xlfn.XLOOKUP(U102,'Kontoplan kl 3-5'!A:A,LEFT('Kontoplan kl 3-5'!B:B,40),"Kontobenämning saknas"),"")</f>
        <v/>
      </c>
      <c r="W102" s="153"/>
      <c r="Y102" s="26" t="str">
        <f t="shared" si="20"/>
        <v xml:space="preserve"> </v>
      </c>
      <c r="Z102" s="157">
        <f t="shared" si="22"/>
        <v>0</v>
      </c>
      <c r="AG102" s="26">
        <f t="shared" si="21"/>
        <v>0</v>
      </c>
    </row>
    <row r="103" spans="1:33" x14ac:dyDescent="0.25">
      <c r="A103" t="str">
        <f t="shared" si="19"/>
        <v/>
      </c>
      <c r="B103" s="38"/>
      <c r="C103" s="38"/>
      <c r="D103" s="142" t="str">
        <f t="shared" si="14"/>
        <v/>
      </c>
      <c r="I103" s="143"/>
      <c r="J103" s="143"/>
      <c r="K103" s="143"/>
      <c r="N103" s="26" t="str">
        <f t="shared" si="23"/>
        <v/>
      </c>
      <c r="O103" s="26" t="str">
        <f t="shared" si="24"/>
        <v/>
      </c>
      <c r="P103" s="26" t="str">
        <f t="shared" si="25"/>
        <v/>
      </c>
      <c r="Q103" t="str">
        <f t="shared" si="18"/>
        <v/>
      </c>
      <c r="U103" s="150"/>
      <c r="V103" s="38" t="str" cm="1">
        <f t="array" ref="V103">IF(U103&lt;&gt;"",_xlfn.XLOOKUP(U103,'Kontoplan kl 3-5'!A:A,LEFT('Kontoplan kl 3-5'!B:B,40),"Kontobenämning saknas"),"")</f>
        <v/>
      </c>
      <c r="W103" s="153"/>
      <c r="Y103" s="26" t="str">
        <f t="shared" si="20"/>
        <v xml:space="preserve"> </v>
      </c>
      <c r="Z103" s="157">
        <f t="shared" si="22"/>
        <v>0</v>
      </c>
      <c r="AG103" s="26">
        <f t="shared" si="21"/>
        <v>0</v>
      </c>
    </row>
    <row r="104" spans="1:33" x14ac:dyDescent="0.25">
      <c r="A104" t="str">
        <f t="shared" si="19"/>
        <v/>
      </c>
      <c r="B104" s="38"/>
      <c r="C104" s="38"/>
      <c r="D104" s="142" t="str">
        <f t="shared" si="14"/>
        <v/>
      </c>
      <c r="I104" s="143"/>
      <c r="J104" s="143"/>
      <c r="K104" s="143"/>
      <c r="N104" s="26" t="str">
        <f t="shared" si="23"/>
        <v/>
      </c>
      <c r="O104" s="26" t="str">
        <f t="shared" si="24"/>
        <v/>
      </c>
      <c r="P104" s="26" t="str">
        <f t="shared" si="25"/>
        <v/>
      </c>
      <c r="Q104" t="str">
        <f t="shared" si="18"/>
        <v/>
      </c>
      <c r="U104" s="150"/>
      <c r="V104" s="38" t="str" cm="1">
        <f t="array" ref="V104">IF(U104&lt;&gt;"",_xlfn.XLOOKUP(U104,'Kontoplan kl 3-5'!A:A,LEFT('Kontoplan kl 3-5'!B:B,40),"Kontobenämning saknas"),"")</f>
        <v/>
      </c>
      <c r="W104" s="153"/>
      <c r="Y104" s="26" t="str">
        <f t="shared" si="20"/>
        <v xml:space="preserve"> </v>
      </c>
      <c r="Z104" s="157">
        <f t="shared" si="22"/>
        <v>0</v>
      </c>
      <c r="AG104" s="26">
        <f t="shared" si="21"/>
        <v>0</v>
      </c>
    </row>
    <row r="105" spans="1:33" x14ac:dyDescent="0.25">
      <c r="A105" t="str">
        <f t="shared" si="19"/>
        <v/>
      </c>
      <c r="B105" s="38"/>
      <c r="C105" s="38"/>
      <c r="D105" s="142" t="str">
        <f t="shared" si="14"/>
        <v/>
      </c>
      <c r="I105" s="143"/>
      <c r="J105" s="143"/>
      <c r="K105" s="143"/>
      <c r="N105" s="26" t="str">
        <f t="shared" si="23"/>
        <v/>
      </c>
      <c r="O105" s="26" t="str">
        <f t="shared" si="24"/>
        <v/>
      </c>
      <c r="P105" s="26" t="str">
        <f t="shared" si="25"/>
        <v/>
      </c>
      <c r="Q105" t="str">
        <f t="shared" si="18"/>
        <v/>
      </c>
      <c r="U105" s="150"/>
      <c r="V105" s="38" t="str" cm="1">
        <f t="array" ref="V105">IF(U105&lt;&gt;"",_xlfn.XLOOKUP(U105,'Kontoplan kl 3-5'!A:A,LEFT('Kontoplan kl 3-5'!B:B,40),"Kontobenämning saknas"),"")</f>
        <v/>
      </c>
      <c r="W105" s="153"/>
      <c r="Y105" s="26" t="str">
        <f t="shared" si="20"/>
        <v xml:space="preserve"> </v>
      </c>
      <c r="Z105" s="157">
        <f t="shared" si="22"/>
        <v>0</v>
      </c>
      <c r="AG105" s="26">
        <f t="shared" si="21"/>
        <v>0</v>
      </c>
    </row>
    <row r="106" spans="1:33" x14ac:dyDescent="0.25">
      <c r="A106" t="str">
        <f t="shared" si="19"/>
        <v/>
      </c>
      <c r="B106" s="38"/>
      <c r="C106" s="38"/>
      <c r="D106" s="142" t="str">
        <f t="shared" si="14"/>
        <v/>
      </c>
      <c r="I106" s="143"/>
      <c r="J106" s="143"/>
      <c r="K106" s="143"/>
      <c r="N106" s="26" t="str">
        <f t="shared" si="23"/>
        <v/>
      </c>
      <c r="O106" s="26" t="str">
        <f t="shared" si="24"/>
        <v/>
      </c>
      <c r="P106" s="26" t="str">
        <f t="shared" si="25"/>
        <v/>
      </c>
      <c r="Q106" t="str">
        <f t="shared" si="18"/>
        <v/>
      </c>
      <c r="U106" s="150"/>
      <c r="V106" s="38" t="str" cm="1">
        <f t="array" ref="V106">IF(U106&lt;&gt;"",_xlfn.XLOOKUP(U106,'Kontoplan kl 3-5'!A:A,LEFT('Kontoplan kl 3-5'!B:B,40),"Kontobenämning saknas"),"")</f>
        <v/>
      </c>
      <c r="W106" s="153"/>
      <c r="Y106" s="26" t="str">
        <f t="shared" si="20"/>
        <v xml:space="preserve"> </v>
      </c>
      <c r="Z106" s="157">
        <f t="shared" si="22"/>
        <v>0</v>
      </c>
      <c r="AG106" s="26">
        <f t="shared" si="21"/>
        <v>0</v>
      </c>
    </row>
    <row r="107" spans="1:33" x14ac:dyDescent="0.25">
      <c r="A107" t="str">
        <f t="shared" si="19"/>
        <v/>
      </c>
      <c r="B107" s="38"/>
      <c r="C107" s="38"/>
      <c r="D107" s="142" t="str">
        <f t="shared" si="14"/>
        <v/>
      </c>
      <c r="I107" s="143"/>
      <c r="J107" s="143"/>
      <c r="K107" s="143"/>
      <c r="N107" s="26" t="str">
        <f t="shared" si="23"/>
        <v/>
      </c>
      <c r="O107" s="26" t="str">
        <f t="shared" si="24"/>
        <v/>
      </c>
      <c r="P107" s="26" t="str">
        <f t="shared" si="25"/>
        <v/>
      </c>
      <c r="Q107" t="str">
        <f t="shared" si="18"/>
        <v/>
      </c>
      <c r="U107" s="150"/>
      <c r="V107" s="38" t="str" cm="1">
        <f t="array" ref="V107">IF(U107&lt;&gt;"",_xlfn.XLOOKUP(U107,'Kontoplan kl 3-5'!A:A,LEFT('Kontoplan kl 3-5'!B:B,40),"Kontobenämning saknas"),"")</f>
        <v/>
      </c>
      <c r="W107" s="153"/>
      <c r="Y107" s="26" t="str">
        <f t="shared" si="20"/>
        <v xml:space="preserve"> </v>
      </c>
      <c r="Z107" s="157">
        <f t="shared" si="22"/>
        <v>0</v>
      </c>
      <c r="AG107" s="26">
        <f t="shared" si="21"/>
        <v>0</v>
      </c>
    </row>
    <row r="108" spans="1:33" x14ac:dyDescent="0.25">
      <c r="A108" t="str">
        <f t="shared" si="19"/>
        <v/>
      </c>
      <c r="B108" s="38"/>
      <c r="C108" s="38"/>
      <c r="D108" s="142" t="str">
        <f t="shared" si="14"/>
        <v/>
      </c>
      <c r="I108" s="143"/>
      <c r="J108" s="143"/>
      <c r="K108" s="143"/>
      <c r="N108" s="26" t="str">
        <f t="shared" si="23"/>
        <v/>
      </c>
      <c r="O108" s="26" t="str">
        <f t="shared" si="24"/>
        <v/>
      </c>
      <c r="P108" s="26" t="str">
        <f t="shared" si="25"/>
        <v/>
      </c>
      <c r="Q108" t="str">
        <f t="shared" si="18"/>
        <v/>
      </c>
      <c r="U108" s="150"/>
      <c r="V108" s="38" t="str" cm="1">
        <f t="array" ref="V108">IF(U108&lt;&gt;"",_xlfn.XLOOKUP(U108,'Kontoplan kl 3-5'!A:A,LEFT('Kontoplan kl 3-5'!B:B,40),"Kontobenämning saknas"),"")</f>
        <v/>
      </c>
      <c r="W108" s="153"/>
      <c r="Y108" s="26" t="str">
        <f t="shared" si="20"/>
        <v xml:space="preserve"> </v>
      </c>
      <c r="Z108" s="157">
        <f t="shared" si="22"/>
        <v>0</v>
      </c>
    </row>
    <row r="109" spans="1:33" x14ac:dyDescent="0.25">
      <c r="A109" t="str">
        <f t="shared" si="19"/>
        <v/>
      </c>
      <c r="B109" s="38"/>
      <c r="C109" s="38"/>
      <c r="D109" s="142" t="str">
        <f t="shared" si="14"/>
        <v/>
      </c>
      <c r="I109" s="143"/>
      <c r="J109" s="143"/>
      <c r="K109" s="143"/>
      <c r="N109" s="26" t="str">
        <f t="shared" si="23"/>
        <v/>
      </c>
      <c r="O109" s="26" t="str">
        <f t="shared" si="24"/>
        <v/>
      </c>
      <c r="P109" s="26" t="str">
        <f t="shared" si="25"/>
        <v/>
      </c>
      <c r="Q109" t="str">
        <f t="shared" si="18"/>
        <v/>
      </c>
      <c r="U109" s="150"/>
      <c r="V109" s="38" t="str" cm="1">
        <f t="array" ref="V109">IF(U109&lt;&gt;"",_xlfn.XLOOKUP(U109,'Kontoplan kl 3-5'!A:A,LEFT('Kontoplan kl 3-5'!B:B,40),"Kontobenämning saknas"),"")</f>
        <v/>
      </c>
      <c r="W109" s="153"/>
      <c r="Y109" s="26" t="str">
        <f t="shared" si="20"/>
        <v xml:space="preserve"> </v>
      </c>
      <c r="Z109" s="157">
        <f t="shared" si="22"/>
        <v>0</v>
      </c>
    </row>
    <row r="110" spans="1:33" x14ac:dyDescent="0.25">
      <c r="A110" t="str">
        <f t="shared" si="19"/>
        <v/>
      </c>
      <c r="B110" s="38"/>
      <c r="C110" s="38"/>
      <c r="D110" s="142" t="str">
        <f t="shared" si="14"/>
        <v/>
      </c>
      <c r="I110" s="143"/>
      <c r="J110" s="143"/>
      <c r="K110" s="143"/>
      <c r="N110" s="152" t="str">
        <f t="shared" ref="N110:N150" si="26">IF(U31&gt;4000,"4  Verksamhetens kostnader","")</f>
        <v/>
      </c>
      <c r="O110" s="152" t="b">
        <f>IF(U31&lt;&gt;"",Y31)</f>
        <v>0</v>
      </c>
      <c r="P110" s="152">
        <f t="shared" ref="P110:P150" si="27">IF(O110&lt;&gt;"",SUMIFS(W$31:W$151,U$31:U$151,U31),"")</f>
        <v>0</v>
      </c>
      <c r="Q110" t="str">
        <f t="shared" si="18"/>
        <v>FALS</v>
      </c>
      <c r="U110" s="150"/>
      <c r="V110" s="38" t="str" cm="1">
        <f t="array" ref="V110">IF(U110&lt;&gt;"",_xlfn.XLOOKUP(U110,'Kontoplan kl 3-5'!A:A,LEFT('Kontoplan kl 3-5'!B:B,40),"Kontobenämning saknas"),"")</f>
        <v/>
      </c>
      <c r="W110" s="153"/>
      <c r="Y110" s="26" t="str">
        <f t="shared" si="20"/>
        <v xml:space="preserve"> </v>
      </c>
      <c r="Z110" s="157">
        <f t="shared" si="22"/>
        <v>0</v>
      </c>
    </row>
    <row r="111" spans="1:33" x14ac:dyDescent="0.25">
      <c r="A111" t="str">
        <f t="shared" si="19"/>
        <v/>
      </c>
      <c r="B111" s="38"/>
      <c r="C111" s="38"/>
      <c r="D111" s="142" t="str">
        <f t="shared" si="14"/>
        <v/>
      </c>
      <c r="I111" s="143"/>
      <c r="J111" s="143"/>
      <c r="K111" s="143"/>
      <c r="N111" s="152" t="str">
        <f t="shared" si="26"/>
        <v/>
      </c>
      <c r="O111" s="152" t="str">
        <f t="shared" ref="O111:O150" si="28">IF(U32&lt;&gt;"",Y32,"")</f>
        <v/>
      </c>
      <c r="P111" s="152" t="str">
        <f t="shared" si="27"/>
        <v/>
      </c>
      <c r="Q111" t="str">
        <f t="shared" ref="Q111" si="29">LEFT(O111,4)</f>
        <v/>
      </c>
      <c r="U111" s="150"/>
      <c r="V111" s="38" t="str" cm="1">
        <f t="array" ref="V111">IF(U111&lt;&gt;"",_xlfn.XLOOKUP(U111,'Kontoplan kl 3-5'!A:A,LEFT('Kontoplan kl 3-5'!B:B,40),"Kontobenämning saknas"),"")</f>
        <v/>
      </c>
      <c r="W111" s="153"/>
      <c r="Y111" s="26" t="str">
        <f t="shared" si="20"/>
        <v xml:space="preserve"> </v>
      </c>
      <c r="Z111" s="157">
        <f t="shared" si="22"/>
        <v>0</v>
      </c>
    </row>
    <row r="112" spans="1:33" x14ac:dyDescent="0.25">
      <c r="A112" t="str">
        <f t="shared" si="19"/>
        <v/>
      </c>
      <c r="B112" s="38"/>
      <c r="C112" s="38"/>
      <c r="D112" s="142" t="str">
        <f t="shared" si="14"/>
        <v/>
      </c>
      <c r="I112" s="143"/>
      <c r="J112" s="143"/>
      <c r="K112" s="143"/>
      <c r="N112" s="152" t="str">
        <f t="shared" si="26"/>
        <v/>
      </c>
      <c r="O112" s="152" t="str">
        <f t="shared" si="28"/>
        <v/>
      </c>
      <c r="P112" s="152" t="str">
        <f t="shared" si="27"/>
        <v/>
      </c>
      <c r="Q112" t="str">
        <f t="shared" ref="Q112:Q150" si="30">LEFT(O112,4)</f>
        <v/>
      </c>
      <c r="U112" s="150"/>
      <c r="V112" s="38" t="str" cm="1">
        <f t="array" ref="V112">IF(U112&lt;&gt;"",_xlfn.XLOOKUP(U112,'Kontoplan kl 3-5'!A:A,LEFT('Kontoplan kl 3-5'!B:B,40),"Kontobenämning saknas"),"")</f>
        <v/>
      </c>
      <c r="W112" s="153"/>
      <c r="Y112" s="26" t="str">
        <f t="shared" si="20"/>
        <v xml:space="preserve"> </v>
      </c>
      <c r="Z112" s="157">
        <f t="shared" si="22"/>
        <v>0</v>
      </c>
    </row>
    <row r="113" spans="1:26" x14ac:dyDescent="0.25">
      <c r="A113" t="str">
        <f t="shared" si="19"/>
        <v/>
      </c>
      <c r="B113" s="38"/>
      <c r="C113" s="38"/>
      <c r="D113" s="142" t="str">
        <f t="shared" si="14"/>
        <v/>
      </c>
      <c r="I113" s="143"/>
      <c r="J113" s="143"/>
      <c r="K113" s="143"/>
      <c r="N113" s="152" t="str">
        <f t="shared" si="26"/>
        <v/>
      </c>
      <c r="O113" s="152" t="str">
        <f t="shared" si="28"/>
        <v/>
      </c>
      <c r="P113" s="152" t="str">
        <f t="shared" si="27"/>
        <v/>
      </c>
      <c r="Q113" t="str">
        <f t="shared" si="30"/>
        <v/>
      </c>
      <c r="U113" s="150"/>
      <c r="V113" s="38" t="str" cm="1">
        <f t="array" ref="V113">IF(U113&lt;&gt;"",_xlfn.XLOOKUP(U113,'Kontoplan kl 3-5'!A:A,LEFT('Kontoplan kl 3-5'!B:B,40),"Kontobenämning saknas"),"")</f>
        <v/>
      </c>
      <c r="W113" s="153"/>
      <c r="Y113" s="26" t="str">
        <f t="shared" si="20"/>
        <v xml:space="preserve"> </v>
      </c>
      <c r="Z113" s="157">
        <f t="shared" si="22"/>
        <v>0</v>
      </c>
    </row>
    <row r="114" spans="1:26" x14ac:dyDescent="0.25">
      <c r="A114" t="str">
        <f t="shared" si="19"/>
        <v/>
      </c>
      <c r="B114" s="38"/>
      <c r="C114" s="38"/>
      <c r="D114" s="142" t="str">
        <f t="shared" si="14"/>
        <v/>
      </c>
      <c r="I114" s="143"/>
      <c r="J114" s="143"/>
      <c r="K114" s="143"/>
      <c r="N114" s="152" t="str">
        <f t="shared" si="26"/>
        <v/>
      </c>
      <c r="O114" s="152" t="str">
        <f t="shared" si="28"/>
        <v/>
      </c>
      <c r="P114" s="152" t="str">
        <f t="shared" si="27"/>
        <v/>
      </c>
      <c r="Q114" t="str">
        <f t="shared" si="30"/>
        <v/>
      </c>
      <c r="U114" s="150"/>
      <c r="V114" s="38" t="str" cm="1">
        <f t="array" ref="V114">IF(U114&lt;&gt;"",_xlfn.XLOOKUP(U114,'Kontoplan kl 3-5'!A:A,LEFT('Kontoplan kl 3-5'!B:B,40),"Kontobenämning saknas"),"")</f>
        <v/>
      </c>
      <c r="W114" s="153"/>
      <c r="Y114" s="26" t="str">
        <f t="shared" si="20"/>
        <v xml:space="preserve"> </v>
      </c>
      <c r="Z114" s="157">
        <f t="shared" si="22"/>
        <v>0</v>
      </c>
    </row>
    <row r="115" spans="1:26" x14ac:dyDescent="0.25">
      <c r="A115" t="str">
        <f t="shared" si="19"/>
        <v/>
      </c>
      <c r="B115" s="38"/>
      <c r="C115" s="38"/>
      <c r="D115" s="142" t="str">
        <f t="shared" si="14"/>
        <v/>
      </c>
      <c r="I115" s="143"/>
      <c r="J115" s="143"/>
      <c r="K115" s="143"/>
      <c r="N115" s="152" t="str">
        <f t="shared" si="26"/>
        <v/>
      </c>
      <c r="O115" s="152" t="str">
        <f t="shared" si="28"/>
        <v/>
      </c>
      <c r="P115" s="152" t="str">
        <f t="shared" si="27"/>
        <v/>
      </c>
      <c r="Q115" t="str">
        <f t="shared" si="30"/>
        <v/>
      </c>
      <c r="U115" s="150"/>
      <c r="V115" s="38" t="str" cm="1">
        <f t="array" ref="V115">IF(U115&lt;&gt;"",_xlfn.XLOOKUP(U115,'Kontoplan kl 3-5'!A:A,LEFT('Kontoplan kl 3-5'!B:B,40),"Kontobenämning saknas"),"")</f>
        <v/>
      </c>
      <c r="W115" s="153"/>
      <c r="Y115" s="26" t="str">
        <f t="shared" si="20"/>
        <v xml:space="preserve"> </v>
      </c>
      <c r="Z115" s="157">
        <f t="shared" si="22"/>
        <v>0</v>
      </c>
    </row>
    <row r="116" spans="1:26" x14ac:dyDescent="0.25">
      <c r="A116" t="str">
        <f t="shared" si="19"/>
        <v/>
      </c>
      <c r="B116" s="38"/>
      <c r="C116" s="38"/>
      <c r="D116" s="142" t="str">
        <f t="shared" si="14"/>
        <v/>
      </c>
      <c r="I116" s="143"/>
      <c r="J116" s="143"/>
      <c r="K116" s="143"/>
      <c r="N116" s="152" t="str">
        <f t="shared" si="26"/>
        <v/>
      </c>
      <c r="O116" s="152" t="str">
        <f t="shared" si="28"/>
        <v/>
      </c>
      <c r="P116" s="152" t="str">
        <f t="shared" si="27"/>
        <v/>
      </c>
      <c r="Q116" t="str">
        <f t="shared" si="30"/>
        <v/>
      </c>
      <c r="U116" s="150"/>
      <c r="V116" s="38" t="str" cm="1">
        <f t="array" ref="V116">IF(U116&lt;&gt;"",_xlfn.XLOOKUP(U116,'Kontoplan kl 3-5'!A:A,LEFT('Kontoplan kl 3-5'!B:B,40),"Kontobenämning saknas"),"")</f>
        <v/>
      </c>
      <c r="W116" s="153"/>
      <c r="Y116" s="26" t="str">
        <f t="shared" si="20"/>
        <v xml:space="preserve"> </v>
      </c>
      <c r="Z116" s="157">
        <f t="shared" si="22"/>
        <v>0</v>
      </c>
    </row>
    <row r="117" spans="1:26" x14ac:dyDescent="0.25">
      <c r="A117" t="str">
        <f t="shared" si="19"/>
        <v/>
      </c>
      <c r="B117" s="38"/>
      <c r="C117" s="38"/>
      <c r="D117" s="142" t="str">
        <f t="shared" si="14"/>
        <v/>
      </c>
      <c r="I117" s="143"/>
      <c r="J117" s="143"/>
      <c r="K117" s="143"/>
      <c r="N117" s="152" t="str">
        <f t="shared" si="26"/>
        <v/>
      </c>
      <c r="O117" s="152" t="str">
        <f t="shared" si="28"/>
        <v/>
      </c>
      <c r="P117" s="152" t="str">
        <f t="shared" si="27"/>
        <v/>
      </c>
      <c r="Q117" t="str">
        <f t="shared" si="30"/>
        <v/>
      </c>
      <c r="U117" s="150"/>
      <c r="V117" s="38" t="str" cm="1">
        <f t="array" ref="V117">IF(U117&lt;&gt;"",_xlfn.XLOOKUP(U117,'Kontoplan kl 3-5'!A:A,LEFT('Kontoplan kl 3-5'!B:B,40),"Kontobenämning saknas"),"")</f>
        <v/>
      </c>
      <c r="W117" s="153"/>
      <c r="Y117" s="26" t="str">
        <f t="shared" si="20"/>
        <v xml:space="preserve"> </v>
      </c>
      <c r="Z117" s="157">
        <f t="shared" si="22"/>
        <v>0</v>
      </c>
    </row>
    <row r="118" spans="1:26" x14ac:dyDescent="0.25">
      <c r="A118" t="str">
        <f t="shared" si="19"/>
        <v/>
      </c>
      <c r="B118" s="38"/>
      <c r="C118" s="38"/>
      <c r="D118" s="142" t="str">
        <f t="shared" si="14"/>
        <v/>
      </c>
      <c r="I118" s="143"/>
      <c r="J118" s="143"/>
      <c r="K118" s="143"/>
      <c r="N118" s="152" t="str">
        <f t="shared" si="26"/>
        <v/>
      </c>
      <c r="O118" s="152" t="str">
        <f t="shared" si="28"/>
        <v/>
      </c>
      <c r="P118" s="152" t="str">
        <f t="shared" si="27"/>
        <v/>
      </c>
      <c r="Q118" t="str">
        <f t="shared" si="30"/>
        <v/>
      </c>
      <c r="U118" s="150"/>
      <c r="V118" s="38" t="str" cm="1">
        <f t="array" ref="V118">IF(U118&lt;&gt;"",_xlfn.XLOOKUP(U118,'Kontoplan kl 3-5'!A:A,LEFT('Kontoplan kl 3-5'!B:B,40),"Kontobenämning saknas"),"")</f>
        <v/>
      </c>
      <c r="W118" s="153"/>
      <c r="Y118" s="26" t="str">
        <f t="shared" si="20"/>
        <v xml:space="preserve"> </v>
      </c>
      <c r="Z118" s="157">
        <f t="shared" si="22"/>
        <v>0</v>
      </c>
    </row>
    <row r="119" spans="1:26" x14ac:dyDescent="0.25">
      <c r="A119" t="str">
        <f t="shared" si="19"/>
        <v/>
      </c>
      <c r="B119" s="38"/>
      <c r="C119" s="38"/>
      <c r="D119" s="142" t="str">
        <f t="shared" si="14"/>
        <v/>
      </c>
      <c r="I119" s="143"/>
      <c r="J119" s="143"/>
      <c r="K119" s="143"/>
      <c r="N119" s="152" t="str">
        <f t="shared" si="26"/>
        <v/>
      </c>
      <c r="O119" s="152" t="str">
        <f t="shared" si="28"/>
        <v/>
      </c>
      <c r="P119" s="152" t="str">
        <f t="shared" si="27"/>
        <v/>
      </c>
      <c r="Q119" t="str">
        <f t="shared" si="30"/>
        <v/>
      </c>
      <c r="U119" s="150"/>
      <c r="V119" s="38" t="str" cm="1">
        <f t="array" ref="V119">IF(U119&lt;&gt;"",_xlfn.XLOOKUP(U119,'Kontoplan kl 3-5'!A:A,LEFT('Kontoplan kl 3-5'!B:B,40),"Kontobenämning saknas"),"")</f>
        <v/>
      </c>
      <c r="W119" s="153"/>
      <c r="Y119" s="26" t="str">
        <f t="shared" si="20"/>
        <v xml:space="preserve"> </v>
      </c>
      <c r="Z119" s="157">
        <f t="shared" si="22"/>
        <v>0</v>
      </c>
    </row>
    <row r="120" spans="1:26" x14ac:dyDescent="0.25">
      <c r="A120" t="str">
        <f t="shared" si="19"/>
        <v/>
      </c>
      <c r="B120" s="38"/>
      <c r="C120" s="38"/>
      <c r="D120" s="142" t="str">
        <f t="shared" si="14"/>
        <v/>
      </c>
      <c r="I120" s="143"/>
      <c r="J120" s="143"/>
      <c r="K120" s="143"/>
      <c r="N120" s="152" t="str">
        <f t="shared" si="26"/>
        <v/>
      </c>
      <c r="O120" s="152" t="str">
        <f t="shared" si="28"/>
        <v/>
      </c>
      <c r="P120" s="152" t="str">
        <f t="shared" si="27"/>
        <v/>
      </c>
      <c r="Q120" t="str">
        <f t="shared" si="30"/>
        <v/>
      </c>
      <c r="U120" s="150"/>
      <c r="V120" s="38" t="str" cm="1">
        <f t="array" ref="V120">IF(U120&lt;&gt;"",_xlfn.XLOOKUP(U120,'Kontoplan kl 3-5'!A:A,LEFT('Kontoplan kl 3-5'!B:B,40),"Kontobenämning saknas"),"")</f>
        <v/>
      </c>
      <c r="W120" s="153"/>
      <c r="Y120" s="26" t="str">
        <f t="shared" si="20"/>
        <v xml:space="preserve"> </v>
      </c>
      <c r="Z120" s="157">
        <f t="shared" si="22"/>
        <v>0</v>
      </c>
    </row>
    <row r="121" spans="1:26" x14ac:dyDescent="0.25">
      <c r="A121" t="str">
        <f t="shared" si="19"/>
        <v/>
      </c>
      <c r="B121" s="38"/>
      <c r="C121" s="38"/>
      <c r="D121" s="142" t="str">
        <f t="shared" si="14"/>
        <v/>
      </c>
      <c r="I121" s="143"/>
      <c r="J121" s="143"/>
      <c r="K121" s="143"/>
      <c r="N121" s="152" t="str">
        <f t="shared" si="26"/>
        <v/>
      </c>
      <c r="O121" s="152" t="str">
        <f t="shared" si="28"/>
        <v/>
      </c>
      <c r="P121" s="152" t="str">
        <f t="shared" si="27"/>
        <v/>
      </c>
      <c r="Q121" t="str">
        <f t="shared" si="30"/>
        <v/>
      </c>
      <c r="U121" s="150"/>
      <c r="V121" s="38" t="str" cm="1">
        <f t="array" ref="V121">IF(U121&lt;&gt;"",_xlfn.XLOOKUP(U121,'Kontoplan kl 3-5'!A:A,LEFT('Kontoplan kl 3-5'!B:B,40),"Kontobenämning saknas"),"")</f>
        <v/>
      </c>
      <c r="W121" s="153"/>
      <c r="Y121" s="26" t="str">
        <f t="shared" si="20"/>
        <v xml:space="preserve"> </v>
      </c>
      <c r="Z121" s="157">
        <f t="shared" si="22"/>
        <v>0</v>
      </c>
    </row>
    <row r="122" spans="1:26" x14ac:dyDescent="0.25">
      <c r="A122" t="str">
        <f t="shared" si="19"/>
        <v/>
      </c>
      <c r="B122" s="38"/>
      <c r="C122" s="38"/>
      <c r="D122" s="142" t="str">
        <f t="shared" si="14"/>
        <v/>
      </c>
      <c r="I122" s="143"/>
      <c r="J122" s="143"/>
      <c r="K122" s="143"/>
      <c r="N122" s="152" t="str">
        <f t="shared" si="26"/>
        <v/>
      </c>
      <c r="O122" s="152" t="str">
        <f t="shared" si="28"/>
        <v/>
      </c>
      <c r="P122" s="152" t="str">
        <f t="shared" si="27"/>
        <v/>
      </c>
      <c r="Q122" t="str">
        <f t="shared" si="30"/>
        <v/>
      </c>
      <c r="U122" s="150"/>
      <c r="V122" s="38" t="str" cm="1">
        <f t="array" ref="V122">IF(U122&lt;&gt;"",_xlfn.XLOOKUP(U122,'Kontoplan kl 3-5'!A:A,LEFT('Kontoplan kl 3-5'!B:B,40),"Kontobenämning saknas"),"")</f>
        <v/>
      </c>
      <c r="W122" s="153"/>
      <c r="Y122" s="26" t="str">
        <f t="shared" si="20"/>
        <v xml:space="preserve"> </v>
      </c>
      <c r="Z122" s="157">
        <f t="shared" si="22"/>
        <v>0</v>
      </c>
    </row>
    <row r="123" spans="1:26" x14ac:dyDescent="0.25">
      <c r="A123" t="str">
        <f t="shared" si="19"/>
        <v/>
      </c>
      <c r="B123" s="38"/>
      <c r="C123" s="38"/>
      <c r="D123" s="142" t="str">
        <f t="shared" si="14"/>
        <v/>
      </c>
      <c r="I123" s="143"/>
      <c r="J123" s="143"/>
      <c r="K123" s="143"/>
      <c r="N123" s="152" t="str">
        <f t="shared" si="26"/>
        <v/>
      </c>
      <c r="O123" s="152" t="str">
        <f t="shared" si="28"/>
        <v/>
      </c>
      <c r="P123" s="152" t="str">
        <f t="shared" si="27"/>
        <v/>
      </c>
      <c r="Q123" t="str">
        <f t="shared" si="30"/>
        <v/>
      </c>
      <c r="U123" s="150"/>
      <c r="V123" s="38" t="str" cm="1">
        <f t="array" ref="V123">IF(U123&lt;&gt;"",_xlfn.XLOOKUP(U123,'Kontoplan kl 3-5'!A:A,LEFT('Kontoplan kl 3-5'!B:B,40),"Kontobenämning saknas"),"")</f>
        <v/>
      </c>
      <c r="W123" s="153"/>
      <c r="Y123" s="26" t="str">
        <f t="shared" si="20"/>
        <v xml:space="preserve"> </v>
      </c>
      <c r="Z123" s="157">
        <f t="shared" si="22"/>
        <v>0</v>
      </c>
    </row>
    <row r="124" spans="1:26" x14ac:dyDescent="0.25">
      <c r="A124" t="str">
        <f t="shared" si="19"/>
        <v/>
      </c>
      <c r="B124" s="38"/>
      <c r="C124" s="38"/>
      <c r="D124" s="142" t="str">
        <f t="shared" si="14"/>
        <v/>
      </c>
      <c r="I124" s="143"/>
      <c r="J124" s="143"/>
      <c r="K124" s="143"/>
      <c r="N124" s="152" t="str">
        <f t="shared" si="26"/>
        <v/>
      </c>
      <c r="O124" s="152" t="str">
        <f t="shared" si="28"/>
        <v/>
      </c>
      <c r="P124" s="152" t="str">
        <f t="shared" si="27"/>
        <v/>
      </c>
      <c r="Q124" t="str">
        <f t="shared" si="30"/>
        <v/>
      </c>
      <c r="U124" s="150"/>
      <c r="V124" s="38" t="str" cm="1">
        <f t="array" ref="V124">IF(U124&lt;&gt;"",_xlfn.XLOOKUP(U124,'Kontoplan kl 3-5'!A:A,LEFT('Kontoplan kl 3-5'!B:B,40),"Kontobenämning saknas"),"")</f>
        <v/>
      </c>
      <c r="W124" s="153"/>
      <c r="Y124" s="26" t="str">
        <f t="shared" si="20"/>
        <v xml:space="preserve"> </v>
      </c>
      <c r="Z124" s="157">
        <f t="shared" si="22"/>
        <v>0</v>
      </c>
    </row>
    <row r="125" spans="1:26" x14ac:dyDescent="0.25">
      <c r="A125" t="str">
        <f t="shared" si="19"/>
        <v/>
      </c>
      <c r="B125" s="38"/>
      <c r="C125" s="38"/>
      <c r="D125" s="142" t="str">
        <f t="shared" si="14"/>
        <v/>
      </c>
      <c r="I125" s="143"/>
      <c r="J125" s="143"/>
      <c r="K125" s="143"/>
      <c r="N125" s="152" t="str">
        <f t="shared" si="26"/>
        <v/>
      </c>
      <c r="O125" s="152" t="str">
        <f t="shared" si="28"/>
        <v/>
      </c>
      <c r="P125" s="152" t="str">
        <f t="shared" si="27"/>
        <v/>
      </c>
      <c r="Q125" t="str">
        <f t="shared" si="30"/>
        <v/>
      </c>
      <c r="U125" s="150"/>
      <c r="V125" s="38" t="str" cm="1">
        <f t="array" ref="V125">IF(U125&lt;&gt;"",_xlfn.XLOOKUP(U125,'Kontoplan kl 3-5'!A:A,LEFT('Kontoplan kl 3-5'!B:B,40),"Kontobenämning saknas"),"")</f>
        <v/>
      </c>
      <c r="W125" s="153"/>
      <c r="Y125" s="26" t="str">
        <f t="shared" si="20"/>
        <v xml:space="preserve"> </v>
      </c>
      <c r="Z125" s="157">
        <f t="shared" si="22"/>
        <v>0</v>
      </c>
    </row>
    <row r="126" spans="1:26" x14ac:dyDescent="0.25">
      <c r="A126" t="str">
        <f t="shared" si="19"/>
        <v/>
      </c>
      <c r="B126" s="38"/>
      <c r="C126" s="38"/>
      <c r="D126" s="142" t="str">
        <f t="shared" si="14"/>
        <v/>
      </c>
      <c r="I126" s="143"/>
      <c r="J126" s="143"/>
      <c r="K126" s="143"/>
      <c r="N126" s="152" t="str">
        <f t="shared" si="26"/>
        <v/>
      </c>
      <c r="O126" s="152" t="str">
        <f t="shared" si="28"/>
        <v/>
      </c>
      <c r="P126" s="152" t="str">
        <f t="shared" si="27"/>
        <v/>
      </c>
      <c r="Q126" t="str">
        <f t="shared" si="30"/>
        <v/>
      </c>
      <c r="U126" s="150"/>
      <c r="V126" s="38" t="str" cm="1">
        <f t="array" ref="V126">IF(U126&lt;&gt;"",_xlfn.XLOOKUP(U126,'Kontoplan kl 3-5'!A:A,LEFT('Kontoplan kl 3-5'!B:B,40),"Kontobenämning saknas"),"")</f>
        <v/>
      </c>
      <c r="W126" s="153"/>
      <c r="Y126" s="26" t="str">
        <f t="shared" si="20"/>
        <v xml:space="preserve"> </v>
      </c>
      <c r="Z126" s="157">
        <f t="shared" si="22"/>
        <v>0</v>
      </c>
    </row>
    <row r="127" spans="1:26" x14ac:dyDescent="0.25">
      <c r="A127" t="str">
        <f t="shared" si="19"/>
        <v/>
      </c>
      <c r="B127" s="38"/>
      <c r="C127" s="38"/>
      <c r="D127" s="142" t="str">
        <f t="shared" si="14"/>
        <v/>
      </c>
      <c r="I127" s="143"/>
      <c r="J127" s="143"/>
      <c r="K127" s="143"/>
      <c r="N127" s="152" t="str">
        <f t="shared" si="26"/>
        <v/>
      </c>
      <c r="O127" s="152" t="str">
        <f t="shared" si="28"/>
        <v/>
      </c>
      <c r="P127" s="152" t="str">
        <f t="shared" si="27"/>
        <v/>
      </c>
      <c r="Q127" t="str">
        <f t="shared" si="30"/>
        <v/>
      </c>
      <c r="U127" s="150"/>
      <c r="V127" s="38" t="str" cm="1">
        <f t="array" ref="V127">IF(U127&lt;&gt;"",_xlfn.XLOOKUP(U127,'Kontoplan kl 3-5'!A:A,LEFT('Kontoplan kl 3-5'!B:B,40),"Kontobenämning saknas"),"")</f>
        <v/>
      </c>
      <c r="W127" s="153"/>
      <c r="Y127" s="26" t="str">
        <f t="shared" ref="Y127:Y151" si="31">CONCATENATE(U127&amp;" ",LEFT(V127,40))</f>
        <v xml:space="preserve"> </v>
      </c>
      <c r="Z127" s="157">
        <f t="shared" si="22"/>
        <v>0</v>
      </c>
    </row>
    <row r="128" spans="1:26" x14ac:dyDescent="0.25">
      <c r="A128" t="str">
        <f t="shared" si="19"/>
        <v/>
      </c>
      <c r="B128" s="38"/>
      <c r="C128" s="38"/>
      <c r="D128" s="142" t="str">
        <f t="shared" si="14"/>
        <v/>
      </c>
      <c r="I128" s="143"/>
      <c r="J128" s="143"/>
      <c r="K128" s="143"/>
      <c r="N128" s="152" t="str">
        <f t="shared" si="26"/>
        <v/>
      </c>
      <c r="O128" s="152" t="str">
        <f t="shared" si="28"/>
        <v/>
      </c>
      <c r="P128" s="152" t="str">
        <f t="shared" si="27"/>
        <v/>
      </c>
      <c r="Q128" t="str">
        <f t="shared" si="30"/>
        <v/>
      </c>
      <c r="U128" s="150"/>
      <c r="V128" s="38" t="str" cm="1">
        <f t="array" ref="V128">IF(U128&lt;&gt;"",_xlfn.XLOOKUP(U128,'Kontoplan kl 3-5'!A:A,LEFT('Kontoplan kl 3-5'!B:B,40),"Kontobenämning saknas"),"")</f>
        <v/>
      </c>
      <c r="W128" s="153"/>
      <c r="Y128" s="26" t="str">
        <f t="shared" si="31"/>
        <v xml:space="preserve"> </v>
      </c>
      <c r="Z128" s="157">
        <f t="shared" si="22"/>
        <v>0</v>
      </c>
    </row>
    <row r="129" spans="1:26" x14ac:dyDescent="0.25">
      <c r="A129" t="str">
        <f t="shared" si="19"/>
        <v/>
      </c>
      <c r="B129" s="38"/>
      <c r="C129" s="38"/>
      <c r="D129" s="142" t="str">
        <f t="shared" si="14"/>
        <v/>
      </c>
      <c r="I129" s="143"/>
      <c r="J129" s="143"/>
      <c r="K129" s="143"/>
      <c r="N129" s="152" t="str">
        <f t="shared" si="26"/>
        <v/>
      </c>
      <c r="O129" s="152" t="str">
        <f t="shared" si="28"/>
        <v/>
      </c>
      <c r="P129" s="152" t="str">
        <f t="shared" si="27"/>
        <v/>
      </c>
      <c r="Q129" t="str">
        <f t="shared" si="30"/>
        <v/>
      </c>
      <c r="U129" s="150"/>
      <c r="V129" s="38" t="str" cm="1">
        <f t="array" ref="V129">IF(U129&lt;&gt;"",_xlfn.XLOOKUP(U129,'Kontoplan kl 3-5'!A:A,LEFT('Kontoplan kl 3-5'!B:B,40),"Kontobenämning saknas"),"")</f>
        <v/>
      </c>
      <c r="W129" s="153"/>
      <c r="Y129" s="26" t="str">
        <f t="shared" si="31"/>
        <v xml:space="preserve"> </v>
      </c>
      <c r="Z129" s="157">
        <f t="shared" si="22"/>
        <v>0</v>
      </c>
    </row>
    <row r="130" spans="1:26" x14ac:dyDescent="0.25">
      <c r="A130" t="str">
        <f t="shared" si="19"/>
        <v/>
      </c>
      <c r="B130" s="38"/>
      <c r="C130" s="38"/>
      <c r="D130" s="142" t="str">
        <f t="shared" si="14"/>
        <v/>
      </c>
      <c r="I130" s="143"/>
      <c r="J130" s="143"/>
      <c r="K130" s="143"/>
      <c r="N130" s="152" t="str">
        <f t="shared" si="26"/>
        <v/>
      </c>
      <c r="O130" s="152" t="str">
        <f t="shared" si="28"/>
        <v/>
      </c>
      <c r="P130" s="152" t="str">
        <f t="shared" si="27"/>
        <v/>
      </c>
      <c r="Q130" t="str">
        <f t="shared" si="30"/>
        <v/>
      </c>
      <c r="U130" s="150"/>
      <c r="V130" s="38" t="str" cm="1">
        <f t="array" ref="V130">IF(U130&lt;&gt;"",_xlfn.XLOOKUP(U130,'Kontoplan kl 3-5'!A:A,LEFT('Kontoplan kl 3-5'!B:B,40),"Kontobenämning saknas"),"")</f>
        <v/>
      </c>
      <c r="W130" s="153"/>
      <c r="Y130" s="26" t="str">
        <f t="shared" si="31"/>
        <v xml:space="preserve"> </v>
      </c>
      <c r="Z130" s="157">
        <f t="shared" si="22"/>
        <v>0</v>
      </c>
    </row>
    <row r="131" spans="1:26" x14ac:dyDescent="0.25">
      <c r="A131" t="str">
        <f t="shared" si="19"/>
        <v/>
      </c>
      <c r="B131" s="38"/>
      <c r="C131" s="38"/>
      <c r="D131" s="142" t="str">
        <f t="shared" si="14"/>
        <v/>
      </c>
      <c r="I131" s="143"/>
      <c r="J131" s="143"/>
      <c r="K131" s="143"/>
      <c r="N131" s="152" t="str">
        <f t="shared" si="26"/>
        <v/>
      </c>
      <c r="O131" s="152" t="str">
        <f t="shared" si="28"/>
        <v/>
      </c>
      <c r="P131" s="152" t="str">
        <f t="shared" si="27"/>
        <v/>
      </c>
      <c r="Q131" t="str">
        <f t="shared" si="30"/>
        <v/>
      </c>
      <c r="U131" s="150"/>
      <c r="V131" s="38" t="str" cm="1">
        <f t="array" ref="V131">IF(U131&lt;&gt;"",_xlfn.XLOOKUP(U131,'Kontoplan kl 3-5'!A:A,LEFT('Kontoplan kl 3-5'!B:B,40),"Kontobenämning saknas"),"")</f>
        <v/>
      </c>
      <c r="W131" s="153"/>
      <c r="Y131" s="26" t="str">
        <f t="shared" si="31"/>
        <v xml:space="preserve"> </v>
      </c>
      <c r="Z131" s="157">
        <f t="shared" si="22"/>
        <v>0</v>
      </c>
    </row>
    <row r="132" spans="1:26" x14ac:dyDescent="0.25">
      <c r="A132" t="str">
        <f t="shared" si="19"/>
        <v/>
      </c>
      <c r="B132" s="38"/>
      <c r="C132" s="38"/>
      <c r="D132" s="142" t="str">
        <f t="shared" ref="D132:D150" si="32">IF(C132&lt;&gt;"",SUMIFS(K:K,J:J,C132),"")</f>
        <v/>
      </c>
      <c r="I132" s="143"/>
      <c r="J132" s="143"/>
      <c r="K132" s="143"/>
      <c r="N132" s="152" t="str">
        <f t="shared" si="26"/>
        <v/>
      </c>
      <c r="O132" s="152" t="str">
        <f t="shared" si="28"/>
        <v/>
      </c>
      <c r="P132" s="152" t="str">
        <f t="shared" si="27"/>
        <v/>
      </c>
      <c r="Q132" t="str">
        <f t="shared" si="30"/>
        <v/>
      </c>
      <c r="U132" s="150"/>
      <c r="V132" s="38" t="str" cm="1">
        <f t="array" ref="V132">IF(U132&lt;&gt;"",_xlfn.XLOOKUP(U132,'Kontoplan kl 3-5'!A:A,LEFT('Kontoplan kl 3-5'!B:B,40),"Kontobenämning saknas"),"")</f>
        <v/>
      </c>
      <c r="W132" s="153"/>
      <c r="Y132" s="26" t="str">
        <f t="shared" si="31"/>
        <v xml:space="preserve"> </v>
      </c>
      <c r="Z132" s="157">
        <f t="shared" si="22"/>
        <v>0</v>
      </c>
    </row>
    <row r="133" spans="1:26" x14ac:dyDescent="0.25">
      <c r="A133" t="str">
        <f t="shared" si="19"/>
        <v/>
      </c>
      <c r="B133" s="38"/>
      <c r="C133" s="38"/>
      <c r="D133" s="142" t="str">
        <f t="shared" si="32"/>
        <v/>
      </c>
      <c r="I133" s="143"/>
      <c r="J133" s="143"/>
      <c r="K133" s="143"/>
      <c r="N133" s="152" t="str">
        <f t="shared" si="26"/>
        <v/>
      </c>
      <c r="O133" s="152" t="str">
        <f t="shared" si="28"/>
        <v/>
      </c>
      <c r="P133" s="152" t="str">
        <f t="shared" si="27"/>
        <v/>
      </c>
      <c r="Q133" t="str">
        <f t="shared" si="30"/>
        <v/>
      </c>
      <c r="U133" s="150"/>
      <c r="V133" s="38" t="str" cm="1">
        <f t="array" ref="V133">IF(U133&lt;&gt;"",_xlfn.XLOOKUP(U133,'Kontoplan kl 3-5'!A:A,LEFT('Kontoplan kl 3-5'!B:B,40),"Kontobenämning saknas"),"")</f>
        <v/>
      </c>
      <c r="W133" s="153"/>
      <c r="Y133" s="26" t="str">
        <f t="shared" si="31"/>
        <v xml:space="preserve"> </v>
      </c>
      <c r="Z133" s="157">
        <f t="shared" si="22"/>
        <v>0</v>
      </c>
    </row>
    <row r="134" spans="1:26" x14ac:dyDescent="0.25">
      <c r="A134" t="str">
        <f t="shared" ref="A134:A150" si="33">LEFT(C134,4)</f>
        <v/>
      </c>
      <c r="B134" s="38"/>
      <c r="C134" s="38"/>
      <c r="D134" s="142" t="str">
        <f t="shared" si="32"/>
        <v/>
      </c>
      <c r="I134" s="143"/>
      <c r="J134" s="143"/>
      <c r="K134" s="143"/>
      <c r="N134" s="152" t="str">
        <f t="shared" si="26"/>
        <v/>
      </c>
      <c r="O134" s="152" t="str">
        <f t="shared" si="28"/>
        <v/>
      </c>
      <c r="P134" s="152" t="str">
        <f t="shared" si="27"/>
        <v/>
      </c>
      <c r="Q134" t="str">
        <f t="shared" si="30"/>
        <v/>
      </c>
      <c r="U134" s="150"/>
      <c r="V134" s="38" t="str" cm="1">
        <f t="array" ref="V134">IF(U134&lt;&gt;"",_xlfn.XLOOKUP(U134,'Kontoplan kl 3-5'!A:A,LEFT('Kontoplan kl 3-5'!B:B,40),"Kontobenämning saknas"),"")</f>
        <v/>
      </c>
      <c r="W134" s="153"/>
      <c r="Y134" s="26" t="str">
        <f t="shared" si="31"/>
        <v xml:space="preserve"> </v>
      </c>
      <c r="Z134" s="157">
        <f t="shared" si="22"/>
        <v>0</v>
      </c>
    </row>
    <row r="135" spans="1:26" x14ac:dyDescent="0.25">
      <c r="A135" t="str">
        <f t="shared" si="33"/>
        <v/>
      </c>
      <c r="B135" s="38"/>
      <c r="C135" s="38"/>
      <c r="D135" s="142" t="str">
        <f t="shared" si="32"/>
        <v/>
      </c>
      <c r="I135" s="143"/>
      <c r="J135" s="143"/>
      <c r="K135" s="143"/>
      <c r="N135" s="152" t="str">
        <f t="shared" si="26"/>
        <v/>
      </c>
      <c r="O135" s="152" t="str">
        <f t="shared" si="28"/>
        <v/>
      </c>
      <c r="P135" s="152" t="str">
        <f t="shared" si="27"/>
        <v/>
      </c>
      <c r="Q135" t="str">
        <f t="shared" si="30"/>
        <v/>
      </c>
      <c r="U135" s="150"/>
      <c r="V135" s="38" t="str" cm="1">
        <f t="array" ref="V135">IF(U135&lt;&gt;"",_xlfn.XLOOKUP(U135,'Kontoplan kl 3-5'!A:A,LEFT('Kontoplan kl 3-5'!B:B,40),"Kontobenämning saknas"),"")</f>
        <v/>
      </c>
      <c r="W135" s="153"/>
      <c r="Y135" s="26" t="str">
        <f t="shared" si="31"/>
        <v xml:space="preserve"> </v>
      </c>
      <c r="Z135" s="157">
        <f t="shared" si="22"/>
        <v>0</v>
      </c>
    </row>
    <row r="136" spans="1:26" x14ac:dyDescent="0.25">
      <c r="A136" t="str">
        <f t="shared" si="33"/>
        <v/>
      </c>
      <c r="B136" s="38"/>
      <c r="C136" s="38"/>
      <c r="D136" s="142" t="str">
        <f t="shared" si="32"/>
        <v/>
      </c>
      <c r="I136" s="143"/>
      <c r="J136" s="143"/>
      <c r="K136" s="143"/>
      <c r="N136" s="152" t="str">
        <f t="shared" si="26"/>
        <v/>
      </c>
      <c r="O136" s="152" t="str">
        <f t="shared" si="28"/>
        <v/>
      </c>
      <c r="P136" s="152" t="str">
        <f t="shared" si="27"/>
        <v/>
      </c>
      <c r="Q136" t="str">
        <f t="shared" si="30"/>
        <v/>
      </c>
      <c r="U136" s="150"/>
      <c r="V136" s="38" t="str" cm="1">
        <f t="array" ref="V136">IF(U136&lt;&gt;"",_xlfn.XLOOKUP(U136,'Kontoplan kl 3-5'!A:A,LEFT('Kontoplan kl 3-5'!B:B,40),"Kontobenämning saknas"),"")</f>
        <v/>
      </c>
      <c r="W136" s="153"/>
      <c r="Y136" s="26" t="str">
        <f t="shared" si="31"/>
        <v xml:space="preserve"> </v>
      </c>
      <c r="Z136" s="157">
        <f t="shared" si="22"/>
        <v>0</v>
      </c>
    </row>
    <row r="137" spans="1:26" x14ac:dyDescent="0.25">
      <c r="A137" t="str">
        <f t="shared" si="33"/>
        <v/>
      </c>
      <c r="B137" s="38"/>
      <c r="C137" s="38"/>
      <c r="D137" s="142" t="str">
        <f t="shared" si="32"/>
        <v/>
      </c>
      <c r="I137" s="143"/>
      <c r="J137" s="143"/>
      <c r="K137" s="143"/>
      <c r="N137" s="152" t="str">
        <f t="shared" si="26"/>
        <v/>
      </c>
      <c r="O137" s="152" t="str">
        <f t="shared" si="28"/>
        <v/>
      </c>
      <c r="P137" s="152" t="str">
        <f t="shared" si="27"/>
        <v/>
      </c>
      <c r="Q137" t="str">
        <f t="shared" si="30"/>
        <v/>
      </c>
      <c r="U137" s="150"/>
      <c r="V137" s="38" t="str" cm="1">
        <f t="array" ref="V137">IF(U137&lt;&gt;"",_xlfn.XLOOKUP(U137,'Kontoplan kl 3-5'!A:A,LEFT('Kontoplan kl 3-5'!B:B,40),"Kontobenämning saknas"),"")</f>
        <v/>
      </c>
      <c r="W137" s="153"/>
      <c r="Y137" s="26" t="str">
        <f t="shared" si="31"/>
        <v xml:space="preserve"> </v>
      </c>
      <c r="Z137" s="157">
        <f t="shared" si="22"/>
        <v>0</v>
      </c>
    </row>
    <row r="138" spans="1:26" x14ac:dyDescent="0.25">
      <c r="A138" t="str">
        <f t="shared" si="33"/>
        <v/>
      </c>
      <c r="B138" s="38"/>
      <c r="C138" s="38"/>
      <c r="D138" s="142" t="str">
        <f t="shared" si="32"/>
        <v/>
      </c>
      <c r="I138" s="143"/>
      <c r="J138" s="143"/>
      <c r="K138" s="143"/>
      <c r="N138" s="152" t="str">
        <f t="shared" si="26"/>
        <v/>
      </c>
      <c r="O138" s="152" t="str">
        <f t="shared" si="28"/>
        <v/>
      </c>
      <c r="P138" s="152" t="str">
        <f t="shared" si="27"/>
        <v/>
      </c>
      <c r="Q138" t="str">
        <f t="shared" si="30"/>
        <v/>
      </c>
      <c r="U138" s="150"/>
      <c r="V138" s="38" t="str" cm="1">
        <f t="array" ref="V138">IF(U138&lt;&gt;"",_xlfn.XLOOKUP(U138,'Kontoplan kl 3-5'!A:A,LEFT('Kontoplan kl 3-5'!B:B,40),"Kontobenämning saknas"),"")</f>
        <v/>
      </c>
      <c r="W138" s="153"/>
      <c r="Y138" s="26" t="str">
        <f t="shared" si="31"/>
        <v xml:space="preserve"> </v>
      </c>
      <c r="Z138" s="157">
        <f t="shared" si="22"/>
        <v>0</v>
      </c>
    </row>
    <row r="139" spans="1:26" x14ac:dyDescent="0.25">
      <c r="A139" t="str">
        <f t="shared" si="33"/>
        <v/>
      </c>
      <c r="B139" s="38"/>
      <c r="C139" s="38"/>
      <c r="D139" s="142" t="str">
        <f t="shared" si="32"/>
        <v/>
      </c>
      <c r="I139" s="143"/>
      <c r="J139" s="143"/>
      <c r="K139" s="143"/>
      <c r="N139" s="152" t="str">
        <f t="shared" si="26"/>
        <v/>
      </c>
      <c r="O139" s="152" t="str">
        <f t="shared" si="28"/>
        <v/>
      </c>
      <c r="P139" s="152" t="str">
        <f t="shared" si="27"/>
        <v/>
      </c>
      <c r="Q139" t="str">
        <f t="shared" si="30"/>
        <v/>
      </c>
      <c r="U139" s="150"/>
      <c r="V139" s="38" t="str" cm="1">
        <f t="array" ref="V139">IF(U139&lt;&gt;"",_xlfn.XLOOKUP(U139,'Kontoplan kl 3-5'!A:A,LEFT('Kontoplan kl 3-5'!B:B,40),"Kontobenämning saknas"),"")</f>
        <v/>
      </c>
      <c r="W139" s="153"/>
      <c r="Y139" s="26" t="str">
        <f t="shared" si="31"/>
        <v xml:space="preserve"> </v>
      </c>
      <c r="Z139" s="157">
        <f t="shared" si="22"/>
        <v>0</v>
      </c>
    </row>
    <row r="140" spans="1:26" x14ac:dyDescent="0.25">
      <c r="A140" t="str">
        <f t="shared" si="33"/>
        <v/>
      </c>
      <c r="B140" s="38"/>
      <c r="C140" s="38"/>
      <c r="D140" s="142" t="str">
        <f t="shared" si="32"/>
        <v/>
      </c>
      <c r="I140" s="143"/>
      <c r="J140" s="143"/>
      <c r="K140" s="143"/>
      <c r="N140" s="152" t="str">
        <f t="shared" si="26"/>
        <v/>
      </c>
      <c r="O140" s="152" t="str">
        <f t="shared" si="28"/>
        <v/>
      </c>
      <c r="P140" s="152" t="str">
        <f t="shared" si="27"/>
        <v/>
      </c>
      <c r="Q140" t="str">
        <f t="shared" si="30"/>
        <v/>
      </c>
      <c r="U140" s="150"/>
      <c r="V140" s="38" t="str" cm="1">
        <f t="array" ref="V140">IF(U140&lt;&gt;"",_xlfn.XLOOKUP(U140,'Kontoplan kl 3-5'!A:A,LEFT('Kontoplan kl 3-5'!B:B,40),"Kontobenämning saknas"),"")</f>
        <v/>
      </c>
      <c r="W140" s="153"/>
      <c r="Y140" s="26" t="str">
        <f t="shared" si="31"/>
        <v xml:space="preserve"> </v>
      </c>
      <c r="Z140" s="157">
        <f t="shared" si="22"/>
        <v>0</v>
      </c>
    </row>
    <row r="141" spans="1:26" x14ac:dyDescent="0.25">
      <c r="A141" t="str">
        <f t="shared" si="33"/>
        <v/>
      </c>
      <c r="B141" s="38"/>
      <c r="C141" s="38"/>
      <c r="D141" s="142" t="str">
        <f t="shared" si="32"/>
        <v/>
      </c>
      <c r="I141" s="143"/>
      <c r="J141" s="143"/>
      <c r="K141" s="143"/>
      <c r="N141" s="152" t="str">
        <f t="shared" si="26"/>
        <v/>
      </c>
      <c r="O141" s="152" t="str">
        <f t="shared" si="28"/>
        <v/>
      </c>
      <c r="P141" s="152" t="str">
        <f t="shared" si="27"/>
        <v/>
      </c>
      <c r="Q141" t="str">
        <f t="shared" si="30"/>
        <v/>
      </c>
      <c r="U141" s="150"/>
      <c r="V141" s="38" t="str" cm="1">
        <f t="array" ref="V141">IF(U141&lt;&gt;"",_xlfn.XLOOKUP(U141,'Kontoplan kl 3-5'!A:A,LEFT('Kontoplan kl 3-5'!B:B,40),"Kontobenämning saknas"),"")</f>
        <v/>
      </c>
      <c r="W141" s="153"/>
      <c r="Y141" s="26" t="str">
        <f t="shared" si="31"/>
        <v xml:space="preserve"> </v>
      </c>
      <c r="Z141" s="157">
        <f t="shared" si="22"/>
        <v>0</v>
      </c>
    </row>
    <row r="142" spans="1:26" x14ac:dyDescent="0.25">
      <c r="A142" t="str">
        <f t="shared" si="33"/>
        <v/>
      </c>
      <c r="B142" s="38"/>
      <c r="C142" s="38"/>
      <c r="D142" s="142" t="str">
        <f t="shared" si="32"/>
        <v/>
      </c>
      <c r="I142" s="143"/>
      <c r="J142" s="143"/>
      <c r="K142" s="143"/>
      <c r="N142" s="152" t="str">
        <f t="shared" si="26"/>
        <v/>
      </c>
      <c r="O142" s="152" t="str">
        <f t="shared" si="28"/>
        <v/>
      </c>
      <c r="P142" s="152" t="str">
        <f t="shared" si="27"/>
        <v/>
      </c>
      <c r="Q142" t="str">
        <f t="shared" si="30"/>
        <v/>
      </c>
      <c r="U142" s="150"/>
      <c r="V142" s="38" t="str" cm="1">
        <f t="array" ref="V142">IF(U142&lt;&gt;"",_xlfn.XLOOKUP(U142,'Kontoplan kl 3-5'!A:A,LEFT('Kontoplan kl 3-5'!B:B,40),"Kontobenämning saknas"),"")</f>
        <v/>
      </c>
      <c r="W142" s="153"/>
      <c r="Y142" s="26" t="str">
        <f t="shared" si="31"/>
        <v xml:space="preserve"> </v>
      </c>
      <c r="Z142" s="157">
        <f t="shared" si="22"/>
        <v>0</v>
      </c>
    </row>
    <row r="143" spans="1:26" x14ac:dyDescent="0.25">
      <c r="A143" t="str">
        <f t="shared" si="33"/>
        <v/>
      </c>
      <c r="B143" s="38"/>
      <c r="C143" s="38"/>
      <c r="D143" s="142" t="str">
        <f t="shared" si="32"/>
        <v/>
      </c>
      <c r="I143" s="143"/>
      <c r="J143" s="143"/>
      <c r="K143" s="143"/>
      <c r="N143" s="152" t="str">
        <f t="shared" si="26"/>
        <v/>
      </c>
      <c r="O143" s="152" t="str">
        <f t="shared" si="28"/>
        <v/>
      </c>
      <c r="P143" s="152" t="str">
        <f t="shared" si="27"/>
        <v/>
      </c>
      <c r="Q143" t="str">
        <f t="shared" si="30"/>
        <v/>
      </c>
      <c r="U143" s="150"/>
      <c r="V143" s="38" t="str" cm="1">
        <f t="array" ref="V143">IF(U143&lt;&gt;"",_xlfn.XLOOKUP(U143,'Kontoplan kl 3-5'!A:A,LEFT('Kontoplan kl 3-5'!B:B,40),"Kontobenämning saknas"),"")</f>
        <v/>
      </c>
      <c r="W143" s="153"/>
      <c r="Y143" s="26" t="str">
        <f t="shared" si="31"/>
        <v xml:space="preserve"> </v>
      </c>
      <c r="Z143" s="157">
        <f t="shared" si="22"/>
        <v>0</v>
      </c>
    </row>
    <row r="144" spans="1:26" x14ac:dyDescent="0.25">
      <c r="A144" t="str">
        <f t="shared" si="33"/>
        <v/>
      </c>
      <c r="B144" s="38"/>
      <c r="C144" s="38"/>
      <c r="D144" s="142" t="str">
        <f t="shared" si="32"/>
        <v/>
      </c>
      <c r="I144" s="143"/>
      <c r="J144" s="143"/>
      <c r="K144" s="143"/>
      <c r="N144" s="152" t="str">
        <f t="shared" si="26"/>
        <v/>
      </c>
      <c r="O144" s="152" t="str">
        <f t="shared" si="28"/>
        <v/>
      </c>
      <c r="P144" s="152" t="str">
        <f t="shared" si="27"/>
        <v/>
      </c>
      <c r="Q144" t="str">
        <f t="shared" si="30"/>
        <v/>
      </c>
      <c r="U144" s="150"/>
      <c r="V144" s="38" t="str" cm="1">
        <f t="array" ref="V144">IF(U144&lt;&gt;"",_xlfn.XLOOKUP(U144,'Kontoplan kl 3-5'!A:A,LEFT('Kontoplan kl 3-5'!B:B,40),"Kontobenämning saknas"),"")</f>
        <v/>
      </c>
      <c r="W144" s="153"/>
      <c r="Y144" s="26" t="str">
        <f t="shared" si="31"/>
        <v xml:space="preserve"> </v>
      </c>
      <c r="Z144" s="157">
        <f t="shared" si="22"/>
        <v>0</v>
      </c>
    </row>
    <row r="145" spans="1:26" x14ac:dyDescent="0.25">
      <c r="A145" t="str">
        <f t="shared" si="33"/>
        <v/>
      </c>
      <c r="B145" s="38"/>
      <c r="C145" s="38"/>
      <c r="D145" s="142" t="str">
        <f t="shared" si="32"/>
        <v/>
      </c>
      <c r="I145" s="143"/>
      <c r="J145" s="143"/>
      <c r="K145" s="143"/>
      <c r="N145" s="152" t="str">
        <f t="shared" si="26"/>
        <v/>
      </c>
      <c r="O145" s="152" t="str">
        <f t="shared" si="28"/>
        <v/>
      </c>
      <c r="P145" s="152" t="str">
        <f t="shared" si="27"/>
        <v/>
      </c>
      <c r="Q145" t="str">
        <f t="shared" si="30"/>
        <v/>
      </c>
      <c r="U145" s="150"/>
      <c r="V145" s="38" t="str" cm="1">
        <f t="array" ref="V145">IF(U145&lt;&gt;"",_xlfn.XLOOKUP(U145,'Kontoplan kl 3-5'!A:A,LEFT('Kontoplan kl 3-5'!B:B,40),"Kontobenämning saknas"),"")</f>
        <v/>
      </c>
      <c r="W145" s="153"/>
      <c r="Y145" s="26" t="str">
        <f t="shared" si="31"/>
        <v xml:space="preserve"> </v>
      </c>
      <c r="Z145" s="157">
        <f t="shared" si="22"/>
        <v>0</v>
      </c>
    </row>
    <row r="146" spans="1:26" x14ac:dyDescent="0.25">
      <c r="A146" t="str">
        <f t="shared" si="33"/>
        <v/>
      </c>
      <c r="B146" s="38"/>
      <c r="C146" s="38"/>
      <c r="D146" s="142" t="str">
        <f t="shared" si="32"/>
        <v/>
      </c>
      <c r="I146" s="143"/>
      <c r="J146" s="143"/>
      <c r="K146" s="143"/>
      <c r="N146" s="152" t="str">
        <f t="shared" si="26"/>
        <v/>
      </c>
      <c r="O146" s="152" t="str">
        <f t="shared" si="28"/>
        <v/>
      </c>
      <c r="P146" s="152" t="str">
        <f t="shared" si="27"/>
        <v/>
      </c>
      <c r="Q146" t="str">
        <f t="shared" si="30"/>
        <v/>
      </c>
      <c r="U146" s="150"/>
      <c r="V146" s="38" t="str" cm="1">
        <f t="array" ref="V146">IF(U146&lt;&gt;"",_xlfn.XLOOKUP(U146,'Kontoplan kl 3-5'!A:A,LEFT('Kontoplan kl 3-5'!B:B,40),"Kontobenämning saknas"),"")</f>
        <v/>
      </c>
      <c r="W146" s="153"/>
      <c r="Y146" s="26" t="str">
        <f t="shared" si="31"/>
        <v xml:space="preserve"> </v>
      </c>
      <c r="Z146" s="157">
        <f t="shared" si="22"/>
        <v>0</v>
      </c>
    </row>
    <row r="147" spans="1:26" x14ac:dyDescent="0.25">
      <c r="A147" t="str">
        <f t="shared" si="33"/>
        <v/>
      </c>
      <c r="B147" s="38"/>
      <c r="C147" s="38"/>
      <c r="D147" s="142" t="str">
        <f t="shared" si="32"/>
        <v/>
      </c>
      <c r="I147" s="143"/>
      <c r="J147" s="143"/>
      <c r="K147" s="143"/>
      <c r="N147" s="152" t="str">
        <f t="shared" si="26"/>
        <v/>
      </c>
      <c r="O147" s="152" t="str">
        <f t="shared" si="28"/>
        <v/>
      </c>
      <c r="P147" s="152" t="str">
        <f t="shared" si="27"/>
        <v/>
      </c>
      <c r="Q147" t="str">
        <f t="shared" si="30"/>
        <v/>
      </c>
      <c r="U147" s="150"/>
      <c r="V147" s="38" t="str" cm="1">
        <f t="array" ref="V147">IF(U147&lt;&gt;"",_xlfn.XLOOKUP(U147,'Kontoplan kl 3-5'!A:A,LEFT('Kontoplan kl 3-5'!B:B,40),"Kontobenämning saknas"),"")</f>
        <v/>
      </c>
      <c r="W147" s="153"/>
      <c r="Y147" s="26" t="str">
        <f t="shared" si="31"/>
        <v xml:space="preserve"> </v>
      </c>
      <c r="Z147" s="157">
        <f t="shared" si="22"/>
        <v>0</v>
      </c>
    </row>
    <row r="148" spans="1:26" x14ac:dyDescent="0.25">
      <c r="A148" t="str">
        <f t="shared" si="33"/>
        <v/>
      </c>
      <c r="B148" s="38"/>
      <c r="C148" s="38"/>
      <c r="D148" s="142" t="str">
        <f t="shared" si="32"/>
        <v/>
      </c>
      <c r="I148" s="143"/>
      <c r="J148" s="143"/>
      <c r="K148" s="143"/>
      <c r="N148" s="152" t="str">
        <f t="shared" si="26"/>
        <v/>
      </c>
      <c r="O148" s="152" t="str">
        <f t="shared" si="28"/>
        <v/>
      </c>
      <c r="P148" s="152" t="str">
        <f t="shared" si="27"/>
        <v/>
      </c>
      <c r="Q148" t="str">
        <f t="shared" si="30"/>
        <v/>
      </c>
      <c r="U148" s="150"/>
      <c r="V148" s="38" t="str" cm="1">
        <f t="array" ref="V148">IF(U148&lt;&gt;"",_xlfn.XLOOKUP(U148,'Kontoplan kl 3-5'!A:A,LEFT('Kontoplan kl 3-5'!B:B,40),"Kontobenämning saknas"),"")</f>
        <v/>
      </c>
      <c r="W148" s="153"/>
      <c r="Y148" s="26" t="str">
        <f t="shared" si="31"/>
        <v xml:space="preserve"> </v>
      </c>
      <c r="Z148" s="157">
        <f t="shared" si="22"/>
        <v>0</v>
      </c>
    </row>
    <row r="149" spans="1:26" x14ac:dyDescent="0.25">
      <c r="A149" t="str">
        <f t="shared" si="33"/>
        <v/>
      </c>
      <c r="B149" s="38"/>
      <c r="C149" s="38"/>
      <c r="D149" s="142" t="str">
        <f t="shared" si="32"/>
        <v/>
      </c>
      <c r="I149" s="143"/>
      <c r="J149" s="143"/>
      <c r="K149" s="143"/>
      <c r="N149" s="152" t="str">
        <f t="shared" si="26"/>
        <v/>
      </c>
      <c r="O149" s="152" t="str">
        <f t="shared" si="28"/>
        <v/>
      </c>
      <c r="P149" s="152" t="str">
        <f t="shared" si="27"/>
        <v/>
      </c>
      <c r="Q149" t="str">
        <f t="shared" si="30"/>
        <v/>
      </c>
      <c r="U149" s="150"/>
      <c r="V149" s="38" t="str" cm="1">
        <f t="array" ref="V149">IF(U149&lt;&gt;"",_xlfn.XLOOKUP(U149,'Kontoplan kl 3-5'!A:A,LEFT('Kontoplan kl 3-5'!B:B,40),"Kontobenämning saknas"),"")</f>
        <v/>
      </c>
      <c r="W149" s="153"/>
      <c r="Y149" s="26" t="str">
        <f t="shared" si="31"/>
        <v xml:space="preserve"> </v>
      </c>
      <c r="Z149" s="157">
        <f t="shared" si="22"/>
        <v>0</v>
      </c>
    </row>
    <row r="150" spans="1:26" x14ac:dyDescent="0.25">
      <c r="A150" t="str">
        <f t="shared" si="33"/>
        <v/>
      </c>
      <c r="B150" s="38"/>
      <c r="C150" s="38"/>
      <c r="D150" s="142" t="str">
        <f t="shared" si="32"/>
        <v/>
      </c>
      <c r="I150" s="143"/>
      <c r="J150" s="143"/>
      <c r="K150" s="143"/>
      <c r="N150" s="152" t="str">
        <f t="shared" si="26"/>
        <v/>
      </c>
      <c r="O150" s="152" t="str">
        <f t="shared" si="28"/>
        <v/>
      </c>
      <c r="P150" s="152" t="str">
        <f t="shared" si="27"/>
        <v/>
      </c>
      <c r="Q150" t="str">
        <f t="shared" si="30"/>
        <v/>
      </c>
      <c r="U150" s="150"/>
      <c r="V150" s="38" t="str" cm="1">
        <f t="array" ref="V150">IF(U150&lt;&gt;"",_xlfn.XLOOKUP(U150,'Kontoplan kl 3-5'!A:A,LEFT('Kontoplan kl 3-5'!B:B,40),"Kontobenämning saknas"),"")</f>
        <v/>
      </c>
      <c r="W150" s="153"/>
      <c r="Y150" s="26" t="str">
        <f t="shared" si="31"/>
        <v xml:space="preserve"> </v>
      </c>
      <c r="Z150" s="157">
        <f t="shared" si="22"/>
        <v>0</v>
      </c>
    </row>
    <row r="151" spans="1:26" x14ac:dyDescent="0.25">
      <c r="I151" t="str">
        <f>IF(J151&lt;&gt;"","4 Verksamhetens kostnader","")</f>
        <v/>
      </c>
      <c r="J151" t="str" cm="1">
        <f t="array" ref="J151">_xlfn._xlws.FILTER(Y31:Z151,Z31:Z151,"")</f>
        <v/>
      </c>
      <c r="U151" s="150"/>
      <c r="V151" s="38" t="str" cm="1">
        <f t="array" ref="V151">IF(U151&lt;&gt;"",_xlfn.XLOOKUP(U151,'Kontoplan kl 3-5'!A:A,LEFT('Kontoplan kl 3-5'!B:B,40),"Kontobenämning saknas"),"")</f>
        <v/>
      </c>
      <c r="W151" s="153"/>
      <c r="Y151" s="26" t="str">
        <f t="shared" si="31"/>
        <v xml:space="preserve"> </v>
      </c>
      <c r="Z151" s="157">
        <f t="shared" si="22"/>
        <v>0</v>
      </c>
    </row>
    <row r="152" spans="1:26" x14ac:dyDescent="0.25">
      <c r="I152" t="str">
        <f t="shared" ref="I152:I215" si="34">IF(J152&lt;&gt;"","4 Verksamhetens kostnader","")</f>
        <v/>
      </c>
    </row>
    <row r="153" spans="1:26" x14ac:dyDescent="0.25">
      <c r="I153" t="str">
        <f t="shared" si="34"/>
        <v/>
      </c>
    </row>
    <row r="154" spans="1:26" x14ac:dyDescent="0.25">
      <c r="I154" t="str">
        <f t="shared" si="34"/>
        <v/>
      </c>
    </row>
    <row r="155" spans="1:26" x14ac:dyDescent="0.25">
      <c r="I155" t="str">
        <f t="shared" si="34"/>
        <v/>
      </c>
    </row>
    <row r="156" spans="1:26" x14ac:dyDescent="0.25">
      <c r="I156" t="str">
        <f t="shared" si="34"/>
        <v/>
      </c>
    </row>
    <row r="157" spans="1:26" x14ac:dyDescent="0.25">
      <c r="I157" t="str">
        <f t="shared" si="34"/>
        <v/>
      </c>
    </row>
    <row r="158" spans="1:26" x14ac:dyDescent="0.25">
      <c r="I158" t="str">
        <f t="shared" si="34"/>
        <v/>
      </c>
    </row>
    <row r="159" spans="1:26" x14ac:dyDescent="0.25">
      <c r="I159" t="str">
        <f t="shared" si="34"/>
        <v/>
      </c>
    </row>
    <row r="160" spans="1:26" x14ac:dyDescent="0.25">
      <c r="B160" cm="1">
        <f t="array" ref="B160:E163">_xlfn.UNIQUE(A4:D15)</f>
        <v>0</v>
      </c>
      <c r="C160" t="str">
        <v/>
      </c>
      <c r="D160" t="str">
        <v/>
      </c>
      <c r="E160" t="str">
        <v/>
      </c>
      <c r="I160" t="str">
        <f t="shared" si="34"/>
        <v/>
      </c>
    </row>
    <row r="161" spans="2:9" x14ac:dyDescent="0.25">
      <c r="B161">
        <v>0</v>
      </c>
      <c r="C161" t="str">
        <v/>
      </c>
      <c r="D161" t="b">
        <v>0</v>
      </c>
      <c r="E161">
        <v>0</v>
      </c>
      <c r="I161" t="str">
        <f t="shared" si="34"/>
        <v/>
      </c>
    </row>
    <row r="162" spans="2:9" x14ac:dyDescent="0.25">
      <c r="B162">
        <v>0</v>
      </c>
      <c r="C162">
        <v>0</v>
      </c>
      <c r="D162">
        <v>0</v>
      </c>
      <c r="E162">
        <v>0</v>
      </c>
      <c r="I162" t="str">
        <f t="shared" si="34"/>
        <v/>
      </c>
    </row>
    <row r="163" spans="2:9" x14ac:dyDescent="0.25">
      <c r="B163" t="str">
        <v/>
      </c>
      <c r="C163">
        <v>0</v>
      </c>
      <c r="D163">
        <v>0</v>
      </c>
      <c r="E163" t="str">
        <v/>
      </c>
      <c r="I163" t="str">
        <f t="shared" si="34"/>
        <v/>
      </c>
    </row>
    <row r="164" spans="2:9" x14ac:dyDescent="0.25">
      <c r="I164" t="str">
        <f t="shared" si="34"/>
        <v/>
      </c>
    </row>
    <row r="165" spans="2:9" x14ac:dyDescent="0.25">
      <c r="I165" t="str">
        <f t="shared" si="34"/>
        <v/>
      </c>
    </row>
    <row r="166" spans="2:9" x14ac:dyDescent="0.25">
      <c r="I166" t="str">
        <f t="shared" si="34"/>
        <v/>
      </c>
    </row>
    <row r="167" spans="2:9" x14ac:dyDescent="0.25">
      <c r="I167" t="str">
        <f t="shared" si="34"/>
        <v/>
      </c>
    </row>
    <row r="168" spans="2:9" x14ac:dyDescent="0.25">
      <c r="I168" t="str">
        <f t="shared" si="34"/>
        <v/>
      </c>
    </row>
    <row r="169" spans="2:9" x14ac:dyDescent="0.25">
      <c r="I169" t="str">
        <f t="shared" si="34"/>
        <v/>
      </c>
    </row>
    <row r="170" spans="2:9" x14ac:dyDescent="0.25">
      <c r="I170" t="str">
        <f t="shared" si="34"/>
        <v/>
      </c>
    </row>
    <row r="171" spans="2:9" x14ac:dyDescent="0.25">
      <c r="I171" t="str">
        <f t="shared" si="34"/>
        <v/>
      </c>
    </row>
    <row r="172" spans="2:9" x14ac:dyDescent="0.25">
      <c r="I172" t="str">
        <f t="shared" si="34"/>
        <v/>
      </c>
    </row>
    <row r="173" spans="2:9" x14ac:dyDescent="0.25">
      <c r="I173" t="str">
        <f t="shared" si="34"/>
        <v/>
      </c>
    </row>
    <row r="174" spans="2:9" x14ac:dyDescent="0.25">
      <c r="I174" t="str">
        <f t="shared" si="34"/>
        <v/>
      </c>
    </row>
    <row r="175" spans="2:9" x14ac:dyDescent="0.25">
      <c r="I175" t="str">
        <f t="shared" si="34"/>
        <v/>
      </c>
    </row>
    <row r="176" spans="2:9" x14ac:dyDescent="0.25">
      <c r="I176" t="str">
        <f t="shared" si="34"/>
        <v/>
      </c>
    </row>
    <row r="177" spans="9:9" x14ac:dyDescent="0.25">
      <c r="I177" t="str">
        <f t="shared" si="34"/>
        <v/>
      </c>
    </row>
    <row r="178" spans="9:9" x14ac:dyDescent="0.25">
      <c r="I178" t="str">
        <f t="shared" si="34"/>
        <v/>
      </c>
    </row>
    <row r="179" spans="9:9" x14ac:dyDescent="0.25">
      <c r="I179" t="str">
        <f t="shared" si="34"/>
        <v/>
      </c>
    </row>
    <row r="180" spans="9:9" x14ac:dyDescent="0.25">
      <c r="I180" t="str">
        <f t="shared" si="34"/>
        <v/>
      </c>
    </row>
    <row r="181" spans="9:9" x14ac:dyDescent="0.25">
      <c r="I181" t="str">
        <f t="shared" si="34"/>
        <v/>
      </c>
    </row>
    <row r="182" spans="9:9" x14ac:dyDescent="0.25">
      <c r="I182" t="str">
        <f t="shared" si="34"/>
        <v/>
      </c>
    </row>
    <row r="183" spans="9:9" x14ac:dyDescent="0.25">
      <c r="I183" t="str">
        <f t="shared" si="34"/>
        <v/>
      </c>
    </row>
    <row r="184" spans="9:9" x14ac:dyDescent="0.25">
      <c r="I184" t="str">
        <f t="shared" si="34"/>
        <v/>
      </c>
    </row>
    <row r="185" spans="9:9" x14ac:dyDescent="0.25">
      <c r="I185" t="str">
        <f t="shared" si="34"/>
        <v/>
      </c>
    </row>
    <row r="186" spans="9:9" x14ac:dyDescent="0.25">
      <c r="I186" t="str">
        <f t="shared" si="34"/>
        <v/>
      </c>
    </row>
    <row r="187" spans="9:9" x14ac:dyDescent="0.25">
      <c r="I187" t="str">
        <f t="shared" si="34"/>
        <v/>
      </c>
    </row>
    <row r="188" spans="9:9" x14ac:dyDescent="0.25">
      <c r="I188" t="str">
        <f t="shared" si="34"/>
        <v/>
      </c>
    </row>
    <row r="189" spans="9:9" x14ac:dyDescent="0.25">
      <c r="I189" t="str">
        <f t="shared" si="34"/>
        <v/>
      </c>
    </row>
    <row r="190" spans="9:9" x14ac:dyDescent="0.25">
      <c r="I190" t="str">
        <f t="shared" si="34"/>
        <v/>
      </c>
    </row>
    <row r="191" spans="9:9" x14ac:dyDescent="0.25">
      <c r="I191" t="str">
        <f t="shared" si="34"/>
        <v/>
      </c>
    </row>
    <row r="192" spans="9:9" x14ac:dyDescent="0.25">
      <c r="I192" t="str">
        <f t="shared" si="34"/>
        <v/>
      </c>
    </row>
    <row r="193" spans="9:9" x14ac:dyDescent="0.25">
      <c r="I193" t="str">
        <f t="shared" si="34"/>
        <v/>
      </c>
    </row>
    <row r="194" spans="9:9" x14ac:dyDescent="0.25">
      <c r="I194" t="str">
        <f t="shared" si="34"/>
        <v/>
      </c>
    </row>
    <row r="195" spans="9:9" x14ac:dyDescent="0.25">
      <c r="I195" t="str">
        <f t="shared" si="34"/>
        <v/>
      </c>
    </row>
    <row r="196" spans="9:9" x14ac:dyDescent="0.25">
      <c r="I196" t="str">
        <f t="shared" si="34"/>
        <v/>
      </c>
    </row>
    <row r="197" spans="9:9" x14ac:dyDescent="0.25">
      <c r="I197" t="str">
        <f t="shared" si="34"/>
        <v/>
      </c>
    </row>
    <row r="198" spans="9:9" x14ac:dyDescent="0.25">
      <c r="I198" t="str">
        <f t="shared" si="34"/>
        <v/>
      </c>
    </row>
    <row r="199" spans="9:9" x14ac:dyDescent="0.25">
      <c r="I199" t="str">
        <f t="shared" si="34"/>
        <v/>
      </c>
    </row>
    <row r="200" spans="9:9" x14ac:dyDescent="0.25">
      <c r="I200" t="str">
        <f t="shared" si="34"/>
        <v/>
      </c>
    </row>
    <row r="201" spans="9:9" x14ac:dyDescent="0.25">
      <c r="I201" t="str">
        <f t="shared" si="34"/>
        <v/>
      </c>
    </row>
    <row r="202" spans="9:9" x14ac:dyDescent="0.25">
      <c r="I202" t="str">
        <f t="shared" si="34"/>
        <v/>
      </c>
    </row>
    <row r="203" spans="9:9" x14ac:dyDescent="0.25">
      <c r="I203" t="str">
        <f t="shared" si="34"/>
        <v/>
      </c>
    </row>
    <row r="204" spans="9:9" x14ac:dyDescent="0.25">
      <c r="I204" t="str">
        <f t="shared" si="34"/>
        <v/>
      </c>
    </row>
    <row r="205" spans="9:9" x14ac:dyDescent="0.25">
      <c r="I205" t="str">
        <f t="shared" si="34"/>
        <v/>
      </c>
    </row>
    <row r="206" spans="9:9" x14ac:dyDescent="0.25">
      <c r="I206" t="str">
        <f t="shared" si="34"/>
        <v/>
      </c>
    </row>
    <row r="207" spans="9:9" x14ac:dyDescent="0.25">
      <c r="I207" t="str">
        <f t="shared" si="34"/>
        <v/>
      </c>
    </row>
    <row r="208" spans="9:9" x14ac:dyDescent="0.25">
      <c r="I208" t="str">
        <f t="shared" si="34"/>
        <v/>
      </c>
    </row>
    <row r="209" spans="9:9" x14ac:dyDescent="0.25">
      <c r="I209" t="str">
        <f t="shared" si="34"/>
        <v/>
      </c>
    </row>
    <row r="210" spans="9:9" x14ac:dyDescent="0.25">
      <c r="I210" t="str">
        <f t="shared" si="34"/>
        <v/>
      </c>
    </row>
    <row r="211" spans="9:9" x14ac:dyDescent="0.25">
      <c r="I211" t="str">
        <f t="shared" si="34"/>
        <v/>
      </c>
    </row>
    <row r="212" spans="9:9" x14ac:dyDescent="0.25">
      <c r="I212" t="str">
        <f t="shared" si="34"/>
        <v/>
      </c>
    </row>
    <row r="213" spans="9:9" x14ac:dyDescent="0.25">
      <c r="I213" t="str">
        <f t="shared" si="34"/>
        <v/>
      </c>
    </row>
    <row r="214" spans="9:9" x14ac:dyDescent="0.25">
      <c r="I214" t="str">
        <f t="shared" si="34"/>
        <v/>
      </c>
    </row>
    <row r="215" spans="9:9" x14ac:dyDescent="0.25">
      <c r="I215" t="str">
        <f t="shared" si="34"/>
        <v/>
      </c>
    </row>
    <row r="216" spans="9:9" x14ac:dyDescent="0.25">
      <c r="I216" t="str">
        <f t="shared" ref="I216:I279" si="35">IF(J216&lt;&gt;"","4 Verksamhetens kostnader","")</f>
        <v/>
      </c>
    </row>
    <row r="217" spans="9:9" x14ac:dyDescent="0.25">
      <c r="I217" t="str">
        <f t="shared" si="35"/>
        <v/>
      </c>
    </row>
    <row r="218" spans="9:9" x14ac:dyDescent="0.25">
      <c r="I218" t="str">
        <f t="shared" si="35"/>
        <v/>
      </c>
    </row>
    <row r="219" spans="9:9" x14ac:dyDescent="0.25">
      <c r="I219" t="str">
        <f t="shared" si="35"/>
        <v/>
      </c>
    </row>
    <row r="220" spans="9:9" x14ac:dyDescent="0.25">
      <c r="I220" t="str">
        <f t="shared" si="35"/>
        <v/>
      </c>
    </row>
    <row r="221" spans="9:9" x14ac:dyDescent="0.25">
      <c r="I221" t="str">
        <f t="shared" si="35"/>
        <v/>
      </c>
    </row>
    <row r="222" spans="9:9" x14ac:dyDescent="0.25">
      <c r="I222" t="str">
        <f t="shared" si="35"/>
        <v/>
      </c>
    </row>
    <row r="223" spans="9:9" x14ac:dyDescent="0.25">
      <c r="I223" t="str">
        <f t="shared" si="35"/>
        <v/>
      </c>
    </row>
    <row r="224" spans="9:9" x14ac:dyDescent="0.25">
      <c r="I224" t="str">
        <f t="shared" si="35"/>
        <v/>
      </c>
    </row>
    <row r="225" spans="9:9" x14ac:dyDescent="0.25">
      <c r="I225" t="str">
        <f t="shared" si="35"/>
        <v/>
      </c>
    </row>
    <row r="226" spans="9:9" x14ac:dyDescent="0.25">
      <c r="I226" t="str">
        <f t="shared" si="35"/>
        <v/>
      </c>
    </row>
    <row r="227" spans="9:9" x14ac:dyDescent="0.25">
      <c r="I227" t="str">
        <f t="shared" si="35"/>
        <v/>
      </c>
    </row>
    <row r="228" spans="9:9" x14ac:dyDescent="0.25">
      <c r="I228" t="str">
        <f t="shared" si="35"/>
        <v/>
      </c>
    </row>
    <row r="229" spans="9:9" x14ac:dyDescent="0.25">
      <c r="I229" t="str">
        <f t="shared" si="35"/>
        <v/>
      </c>
    </row>
    <row r="230" spans="9:9" x14ac:dyDescent="0.25">
      <c r="I230" t="str">
        <f t="shared" si="35"/>
        <v/>
      </c>
    </row>
    <row r="231" spans="9:9" x14ac:dyDescent="0.25">
      <c r="I231" t="str">
        <f t="shared" si="35"/>
        <v/>
      </c>
    </row>
    <row r="232" spans="9:9" x14ac:dyDescent="0.25">
      <c r="I232" t="str">
        <f t="shared" si="35"/>
        <v/>
      </c>
    </row>
    <row r="233" spans="9:9" x14ac:dyDescent="0.25">
      <c r="I233" t="str">
        <f t="shared" si="35"/>
        <v/>
      </c>
    </row>
    <row r="234" spans="9:9" x14ac:dyDescent="0.25">
      <c r="I234" t="str">
        <f t="shared" si="35"/>
        <v/>
      </c>
    </row>
    <row r="235" spans="9:9" x14ac:dyDescent="0.25">
      <c r="I235" t="str">
        <f t="shared" si="35"/>
        <v/>
      </c>
    </row>
    <row r="236" spans="9:9" x14ac:dyDescent="0.25">
      <c r="I236" t="str">
        <f t="shared" si="35"/>
        <v/>
      </c>
    </row>
    <row r="237" spans="9:9" x14ac:dyDescent="0.25">
      <c r="I237" t="str">
        <f t="shared" si="35"/>
        <v/>
      </c>
    </row>
    <row r="238" spans="9:9" x14ac:dyDescent="0.25">
      <c r="I238" t="str">
        <f t="shared" si="35"/>
        <v/>
      </c>
    </row>
    <row r="239" spans="9:9" x14ac:dyDescent="0.25">
      <c r="I239" t="str">
        <f t="shared" si="35"/>
        <v/>
      </c>
    </row>
    <row r="240" spans="9:9" x14ac:dyDescent="0.25">
      <c r="I240" t="str">
        <f t="shared" si="35"/>
        <v/>
      </c>
    </row>
    <row r="241" spans="9:9" x14ac:dyDescent="0.25">
      <c r="I241" t="str">
        <f t="shared" si="35"/>
        <v/>
      </c>
    </row>
    <row r="242" spans="9:9" x14ac:dyDescent="0.25">
      <c r="I242" t="str">
        <f t="shared" si="35"/>
        <v/>
      </c>
    </row>
    <row r="243" spans="9:9" x14ac:dyDescent="0.25">
      <c r="I243" t="str">
        <f t="shared" si="35"/>
        <v/>
      </c>
    </row>
    <row r="244" spans="9:9" x14ac:dyDescent="0.25">
      <c r="I244" t="str">
        <f t="shared" si="35"/>
        <v/>
      </c>
    </row>
    <row r="245" spans="9:9" x14ac:dyDescent="0.25">
      <c r="I245" t="str">
        <f t="shared" si="35"/>
        <v/>
      </c>
    </row>
    <row r="246" spans="9:9" x14ac:dyDescent="0.25">
      <c r="I246" t="str">
        <f t="shared" si="35"/>
        <v/>
      </c>
    </row>
    <row r="247" spans="9:9" x14ac:dyDescent="0.25">
      <c r="I247" t="str">
        <f t="shared" si="35"/>
        <v/>
      </c>
    </row>
    <row r="248" spans="9:9" x14ac:dyDescent="0.25">
      <c r="I248" t="str">
        <f t="shared" si="35"/>
        <v/>
      </c>
    </row>
    <row r="249" spans="9:9" x14ac:dyDescent="0.25">
      <c r="I249" t="str">
        <f t="shared" si="35"/>
        <v/>
      </c>
    </row>
    <row r="250" spans="9:9" x14ac:dyDescent="0.25">
      <c r="I250" t="str">
        <f t="shared" si="35"/>
        <v/>
      </c>
    </row>
    <row r="251" spans="9:9" x14ac:dyDescent="0.25">
      <c r="I251" t="str">
        <f t="shared" si="35"/>
        <v/>
      </c>
    </row>
    <row r="252" spans="9:9" x14ac:dyDescent="0.25">
      <c r="I252" t="str">
        <f t="shared" si="35"/>
        <v/>
      </c>
    </row>
    <row r="253" spans="9:9" x14ac:dyDescent="0.25">
      <c r="I253" t="str">
        <f t="shared" si="35"/>
        <v/>
      </c>
    </row>
    <row r="254" spans="9:9" x14ac:dyDescent="0.25">
      <c r="I254" t="str">
        <f t="shared" si="35"/>
        <v/>
      </c>
    </row>
    <row r="255" spans="9:9" x14ac:dyDescent="0.25">
      <c r="I255" t="str">
        <f t="shared" si="35"/>
        <v/>
      </c>
    </row>
    <row r="256" spans="9:9" x14ac:dyDescent="0.25">
      <c r="I256" t="str">
        <f t="shared" si="35"/>
        <v/>
      </c>
    </row>
    <row r="257" spans="9:9" x14ac:dyDescent="0.25">
      <c r="I257" t="str">
        <f t="shared" si="35"/>
        <v/>
      </c>
    </row>
    <row r="258" spans="9:9" x14ac:dyDescent="0.25">
      <c r="I258" t="str">
        <f t="shared" si="35"/>
        <v/>
      </c>
    </row>
    <row r="259" spans="9:9" x14ac:dyDescent="0.25">
      <c r="I259" t="str">
        <f t="shared" si="35"/>
        <v/>
      </c>
    </row>
    <row r="260" spans="9:9" x14ac:dyDescent="0.25">
      <c r="I260" t="str">
        <f t="shared" si="35"/>
        <v/>
      </c>
    </row>
    <row r="261" spans="9:9" x14ac:dyDescent="0.25">
      <c r="I261" t="str">
        <f t="shared" si="35"/>
        <v/>
      </c>
    </row>
    <row r="262" spans="9:9" x14ac:dyDescent="0.25">
      <c r="I262" t="str">
        <f t="shared" si="35"/>
        <v/>
      </c>
    </row>
    <row r="263" spans="9:9" x14ac:dyDescent="0.25">
      <c r="I263" t="str">
        <f t="shared" si="35"/>
        <v/>
      </c>
    </row>
    <row r="264" spans="9:9" x14ac:dyDescent="0.25">
      <c r="I264" t="str">
        <f t="shared" si="35"/>
        <v/>
      </c>
    </row>
    <row r="265" spans="9:9" x14ac:dyDescent="0.25">
      <c r="I265" t="str">
        <f t="shared" si="35"/>
        <v/>
      </c>
    </row>
    <row r="266" spans="9:9" x14ac:dyDescent="0.25">
      <c r="I266" t="str">
        <f t="shared" si="35"/>
        <v/>
      </c>
    </row>
    <row r="267" spans="9:9" x14ac:dyDescent="0.25">
      <c r="I267" t="str">
        <f t="shared" si="35"/>
        <v/>
      </c>
    </row>
    <row r="268" spans="9:9" x14ac:dyDescent="0.25">
      <c r="I268" t="str">
        <f t="shared" si="35"/>
        <v/>
      </c>
    </row>
    <row r="269" spans="9:9" x14ac:dyDescent="0.25">
      <c r="I269" t="str">
        <f t="shared" si="35"/>
        <v/>
      </c>
    </row>
    <row r="270" spans="9:9" x14ac:dyDescent="0.25">
      <c r="I270" t="str">
        <f t="shared" si="35"/>
        <v/>
      </c>
    </row>
    <row r="271" spans="9:9" x14ac:dyDescent="0.25">
      <c r="I271" t="str">
        <f t="shared" si="35"/>
        <v/>
      </c>
    </row>
    <row r="272" spans="9:9" x14ac:dyDescent="0.25">
      <c r="I272" t="str">
        <f t="shared" si="35"/>
        <v/>
      </c>
    </row>
    <row r="273" spans="9:9" x14ac:dyDescent="0.25">
      <c r="I273" t="str">
        <f t="shared" si="35"/>
        <v/>
      </c>
    </row>
    <row r="274" spans="9:9" x14ac:dyDescent="0.25">
      <c r="I274" t="str">
        <f t="shared" si="35"/>
        <v/>
      </c>
    </row>
    <row r="275" spans="9:9" x14ac:dyDescent="0.25">
      <c r="I275" t="str">
        <f t="shared" si="35"/>
        <v/>
      </c>
    </row>
    <row r="276" spans="9:9" x14ac:dyDescent="0.25">
      <c r="I276" t="str">
        <f t="shared" si="35"/>
        <v/>
      </c>
    </row>
    <row r="277" spans="9:9" x14ac:dyDescent="0.25">
      <c r="I277" t="str">
        <f t="shared" si="35"/>
        <v/>
      </c>
    </row>
    <row r="278" spans="9:9" x14ac:dyDescent="0.25">
      <c r="I278" t="str">
        <f t="shared" si="35"/>
        <v/>
      </c>
    </row>
    <row r="279" spans="9:9" x14ac:dyDescent="0.25">
      <c r="I279" t="str">
        <f t="shared" si="35"/>
        <v/>
      </c>
    </row>
    <row r="280" spans="9:9" x14ac:dyDescent="0.25">
      <c r="I280" t="str">
        <f t="shared" ref="I280:I290" si="36">IF(J280&lt;&gt;"","4 Verksamhetens kostnader","")</f>
        <v/>
      </c>
    </row>
    <row r="281" spans="9:9" x14ac:dyDescent="0.25">
      <c r="I281" t="str">
        <f t="shared" si="36"/>
        <v/>
      </c>
    </row>
    <row r="282" spans="9:9" x14ac:dyDescent="0.25">
      <c r="I282" t="str">
        <f t="shared" si="36"/>
        <v/>
      </c>
    </row>
    <row r="283" spans="9:9" x14ac:dyDescent="0.25">
      <c r="I283" t="str">
        <f t="shared" si="36"/>
        <v/>
      </c>
    </row>
    <row r="284" spans="9:9" x14ac:dyDescent="0.25">
      <c r="I284" t="str">
        <f t="shared" si="36"/>
        <v/>
      </c>
    </row>
    <row r="285" spans="9:9" x14ac:dyDescent="0.25">
      <c r="I285" t="str">
        <f t="shared" si="36"/>
        <v/>
      </c>
    </row>
    <row r="286" spans="9:9" x14ac:dyDescent="0.25">
      <c r="I286" t="str">
        <f t="shared" si="36"/>
        <v/>
      </c>
    </row>
    <row r="287" spans="9:9" x14ac:dyDescent="0.25">
      <c r="I287" t="str">
        <f t="shared" si="36"/>
        <v/>
      </c>
    </row>
    <row r="288" spans="9:9" x14ac:dyDescent="0.25">
      <c r="I288" t="str">
        <f t="shared" si="36"/>
        <v/>
      </c>
    </row>
    <row r="289" spans="9:9" x14ac:dyDescent="0.25">
      <c r="I289" t="str">
        <f t="shared" si="36"/>
        <v/>
      </c>
    </row>
    <row r="290" spans="9:9" x14ac:dyDescent="0.25">
      <c r="I290" t="str">
        <f t="shared" si="36"/>
        <v/>
      </c>
    </row>
  </sheetData>
  <sheetProtection algorithmName="SHA-512" hashValue="K4shkksrmDlqWucGaSEIl2p5DY+oMLpyTDzk7VfgbmqeTigXM2VlzXmtm2gHZ6qpW69B1wmL6gkCXrf3L7QnhA==" saltValue="TvpHftMDrTI2Hovh0apnTg==" spinCount="100000" sheet="1" objects="1" scenarios="1"/>
  <mergeCells count="2">
    <mergeCell ref="B2:C2"/>
    <mergeCell ref="AC31:AD31"/>
  </mergeCells>
  <conditionalFormatting sqref="B4:D6">
    <cfRule type="expression" dxfId="2" priority="1">
      <formula>$R$4=""</formula>
    </cfRule>
  </conditionalFormatting>
  <dataValidations count="2">
    <dataValidation type="date" operator="greaterThan" allowBlank="1" showInputMessage="1" showErrorMessage="1" errorTitle="Hoppsan." error="Det blev visst något fel. Gör om gör rätt." promptTitle="Datum" prompt="Skriv in i formatet ÅÅÅÅ-MM-DD" sqref="AA31" xr:uid="{4095DCB7-93D3-49C0-AE4D-D49B8CBE8A42}">
      <formula1>40179</formula1>
    </dataValidation>
    <dataValidation type="date" operator="greaterThan" allowBlank="1" showInputMessage="1" showErrorMessage="1" errorTitle="Hoppsan" error="Det blev visst något fel. Gör om gör rätt." promptTitle="Datum" prompt="Skriv in i formatet ÅÅÅÅ-MM-DD och senare än startdatum" sqref="AB31" xr:uid="{C36A2344-9122-4BF0-B8AC-6A4100891CD0}">
      <formula1>AA31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D8316-C23B-4C5B-809A-00C10ADE1B51}">
  <dimension ref="A1:X127"/>
  <sheetViews>
    <sheetView workbookViewId="0">
      <selection activeCell="B12" sqref="B12"/>
    </sheetView>
  </sheetViews>
  <sheetFormatPr defaultRowHeight="15" x14ac:dyDescent="0.25"/>
  <cols>
    <col min="2" max="2" width="10.28515625" customWidth="1"/>
    <col min="3" max="3" width="11.28515625" customWidth="1"/>
    <col min="6" max="6" width="8.140625" customWidth="1"/>
    <col min="7" max="7" width="9.85546875" customWidth="1"/>
    <col min="8" max="8" width="8.7109375" hidden="1" customWidth="1"/>
    <col min="9" max="9" width="16.42578125" customWidth="1"/>
    <col min="10" max="10" width="9.7109375" hidden="1" customWidth="1"/>
    <col min="13" max="13" width="11" bestFit="1" customWidth="1"/>
    <col min="15" max="15" width="27.42578125" customWidth="1"/>
    <col min="16" max="24" width="8.7109375" hidden="1" customWidth="1"/>
  </cols>
  <sheetData>
    <row r="1" spans="1:24" x14ac:dyDescent="0.25">
      <c r="A1" s="93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5"/>
    </row>
    <row r="2" spans="1:24" x14ac:dyDescent="0.25">
      <c r="A2" s="96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8"/>
    </row>
    <row r="3" spans="1:24" x14ac:dyDescent="0.25">
      <c r="A3" s="96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8"/>
    </row>
    <row r="4" spans="1:24" ht="15.75" thickBot="1" x14ac:dyDescent="0.3">
      <c r="A4" s="96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8"/>
    </row>
    <row r="5" spans="1:24" s="4" customFormat="1" ht="45.6" customHeight="1" thickTop="1" thickBot="1" x14ac:dyDescent="0.45">
      <c r="A5" s="99"/>
      <c r="B5" s="108" t="s">
        <v>171</v>
      </c>
      <c r="C5" s="109"/>
      <c r="D5" s="109"/>
      <c r="E5" s="109"/>
      <c r="F5" s="109"/>
      <c r="G5" s="109"/>
      <c r="H5" s="109"/>
      <c r="I5" s="110"/>
      <c r="J5" s="110"/>
      <c r="K5" s="100"/>
      <c r="L5" s="97"/>
      <c r="M5" s="97"/>
      <c r="N5" s="97"/>
      <c r="O5" s="98"/>
      <c r="P5" s="356" t="s">
        <v>592</v>
      </c>
      <c r="Q5" s="357"/>
      <c r="R5" s="357"/>
      <c r="S5" s="357"/>
      <c r="T5" s="357"/>
      <c r="U5" s="357"/>
      <c r="V5" s="357"/>
      <c r="W5" s="357"/>
      <c r="X5" s="357"/>
    </row>
    <row r="6" spans="1:24" ht="15.75" thickTop="1" x14ac:dyDescent="0.25">
      <c r="A6" s="101"/>
      <c r="B6" s="75" t="s">
        <v>572</v>
      </c>
      <c r="C6" s="76"/>
      <c r="D6" s="76"/>
      <c r="E6" s="76"/>
      <c r="F6" s="76"/>
      <c r="G6" s="76"/>
      <c r="H6" s="76"/>
      <c r="I6" s="76"/>
      <c r="J6" s="77"/>
      <c r="K6" s="97"/>
      <c r="L6" s="97"/>
      <c r="M6" s="97"/>
      <c r="N6" s="97"/>
      <c r="O6" s="98"/>
      <c r="P6" s="112"/>
      <c r="Q6" s="112"/>
      <c r="R6" s="112"/>
      <c r="S6" s="112"/>
      <c r="T6" s="112"/>
      <c r="U6" s="112"/>
      <c r="V6" s="112"/>
      <c r="W6" s="112"/>
      <c r="X6" s="112"/>
    </row>
    <row r="7" spans="1:24" x14ac:dyDescent="0.25">
      <c r="A7" s="101"/>
      <c r="B7" s="78" t="s">
        <v>610</v>
      </c>
      <c r="C7" s="38"/>
      <c r="D7" s="38"/>
      <c r="E7" s="38"/>
      <c r="F7" s="38"/>
      <c r="G7" s="38"/>
      <c r="H7" s="38"/>
      <c r="I7" s="38"/>
      <c r="J7" s="79"/>
      <c r="K7" s="97"/>
      <c r="L7" s="97"/>
      <c r="M7" s="97"/>
      <c r="N7" s="97"/>
      <c r="O7" s="98"/>
      <c r="P7" s="112"/>
      <c r="Q7" s="112"/>
      <c r="R7" s="112"/>
      <c r="S7" s="112"/>
      <c r="T7" s="112"/>
      <c r="U7" s="112"/>
      <c r="V7" s="112"/>
      <c r="W7" s="112"/>
      <c r="X7" s="112"/>
    </row>
    <row r="8" spans="1:24" x14ac:dyDescent="0.25">
      <c r="A8" s="101"/>
      <c r="B8" s="78" t="s">
        <v>611</v>
      </c>
      <c r="C8" s="38"/>
      <c r="D8" s="38"/>
      <c r="E8" s="38"/>
      <c r="F8" s="38"/>
      <c r="G8" s="38"/>
      <c r="H8" s="38"/>
      <c r="I8" s="38"/>
      <c r="J8" s="79"/>
      <c r="K8" s="97"/>
      <c r="L8" s="97"/>
      <c r="M8" s="97"/>
      <c r="N8" s="97"/>
      <c r="O8" s="98"/>
      <c r="P8" s="112"/>
      <c r="Q8" s="112"/>
      <c r="R8" s="112"/>
      <c r="S8" s="112"/>
      <c r="T8" s="112"/>
      <c r="U8" s="112"/>
      <c r="V8" s="112"/>
      <c r="W8" s="112"/>
      <c r="X8" s="112"/>
    </row>
    <row r="9" spans="1:24" x14ac:dyDescent="0.25">
      <c r="A9" s="101"/>
      <c r="B9" s="80" t="s">
        <v>619</v>
      </c>
      <c r="C9" s="81"/>
      <c r="D9" s="81"/>
      <c r="E9" s="81"/>
      <c r="F9" s="81"/>
      <c r="G9" s="81"/>
      <c r="H9" s="81"/>
      <c r="I9" s="81"/>
      <c r="J9" s="82"/>
      <c r="K9" s="97"/>
      <c r="L9" s="97"/>
      <c r="M9" s="97"/>
      <c r="N9" s="97"/>
      <c r="O9" s="98"/>
      <c r="P9" s="112"/>
      <c r="Q9" s="112"/>
      <c r="R9" s="112"/>
      <c r="S9" s="112"/>
      <c r="T9" s="112"/>
      <c r="U9" s="112"/>
      <c r="V9" s="112"/>
      <c r="W9" s="112"/>
      <c r="X9" s="112"/>
    </row>
    <row r="10" spans="1:24" x14ac:dyDescent="0.25">
      <c r="A10" s="101"/>
      <c r="B10" t="s">
        <v>172</v>
      </c>
      <c r="K10" s="97"/>
      <c r="L10" t="s">
        <v>830</v>
      </c>
      <c r="O10" s="102"/>
      <c r="P10" s="112"/>
      <c r="Q10" s="112"/>
      <c r="R10" s="112"/>
      <c r="S10" s="112"/>
      <c r="T10" s="112"/>
      <c r="U10" s="112"/>
      <c r="V10" s="112"/>
      <c r="W10" s="112"/>
      <c r="X10" s="112"/>
    </row>
    <row r="11" spans="1:24" ht="62.45" customHeight="1" x14ac:dyDescent="0.7">
      <c r="A11" s="101"/>
      <c r="B11" s="111" t="s">
        <v>829</v>
      </c>
      <c r="C11" s="111" t="s">
        <v>591</v>
      </c>
      <c r="D11" s="111" t="s">
        <v>174</v>
      </c>
      <c r="E11" s="111" t="s">
        <v>175</v>
      </c>
      <c r="F11" s="111" t="s">
        <v>176</v>
      </c>
      <c r="G11" s="111" t="s">
        <v>590</v>
      </c>
      <c r="H11" s="111" t="s">
        <v>178</v>
      </c>
      <c r="I11" s="111" t="s">
        <v>162</v>
      </c>
      <c r="J11" s="106"/>
      <c r="K11" s="97"/>
      <c r="L11" s="103" t="s">
        <v>573</v>
      </c>
      <c r="M11" s="104"/>
      <c r="N11" s="104"/>
      <c r="O11" s="105"/>
      <c r="P11" s="112"/>
      <c r="Q11" s="112"/>
      <c r="R11" s="112"/>
      <c r="S11" s="112"/>
      <c r="T11" s="112"/>
      <c r="U11" s="113"/>
      <c r="V11" s="113"/>
      <c r="W11" s="113"/>
      <c r="X11" s="113"/>
    </row>
    <row r="12" spans="1:24" x14ac:dyDescent="0.25">
      <c r="A12" s="101"/>
      <c r="B12" s="115"/>
      <c r="C12" s="115"/>
      <c r="D12" s="115"/>
      <c r="E12" s="115"/>
      <c r="F12" s="115"/>
      <c r="G12" s="115"/>
      <c r="H12" s="115"/>
      <c r="I12" s="115"/>
      <c r="J12" s="72"/>
      <c r="K12" s="97"/>
      <c r="L12" s="38" t="str" cm="1">
        <f t="array" ref="L12">_xlfn.UNIQUE(LEFT(Inläsning!J11:J150,4),FALSE,FALSE)</f>
        <v/>
      </c>
      <c r="M12" s="38" t="str">
        <f>_xlfn.XLOOKUP(L12,'3. Raindance'!AB6:AB122,'3. Raindance'!AC6:AC122,"")</f>
        <v/>
      </c>
      <c r="N12" s="38"/>
      <c r="O12" s="105"/>
      <c r="P12" s="112" t="str">
        <f t="shared" ref="P12:P43" si="0">_xlfn.XLOOKUP(L12,$B$12:$B$46,$B$12:$B$46,"")</f>
        <v/>
      </c>
      <c r="Q12" s="112" t="str">
        <f t="shared" ref="Q12:Q43" si="1">_xlfn.XLOOKUP(L12,$D$12:$D$46,$D$12:$D$46,"")</f>
        <v/>
      </c>
      <c r="R12" s="114" t="str">
        <f t="shared" ref="R12:R43" si="2">_xlfn.XLOOKUP(L12,$F$12:$F$46,$F$12:$F$46,"")</f>
        <v/>
      </c>
      <c r="S12" s="112" t="str">
        <f t="shared" ref="S12:S43" si="3">_xlfn.XLOOKUP(L12,$I$12:$I$46,$I$12:$I$46,"")</f>
        <v/>
      </c>
      <c r="T12" s="112" t="str">
        <f t="shared" ref="T12:T43" si="4">_xlfn.XLOOKUP(L12,$C$12:$C$46,$C$12:$C$46,"")</f>
        <v/>
      </c>
      <c r="U12" s="112" t="str">
        <f t="shared" ref="U12:U43" si="5">_xlfn.XLOOKUP(L12,$E$12:$E$46,$E$12:$E$46,"")</f>
        <v/>
      </c>
      <c r="V12" s="112" t="str">
        <f t="shared" ref="V12:V43" si="6">_xlfn.XLOOKUP(L12,$J$12:$J$46,$J$12:$J$46,"")</f>
        <v/>
      </c>
      <c r="W12" s="112" t="str">
        <f t="shared" ref="W12:W43" si="7">_xlfn.XLOOKUP(L12,$G$12:$G$46,$G$12:$G$46,"")</f>
        <v/>
      </c>
      <c r="X12" s="112" t="str">
        <f t="shared" ref="X12:X43" si="8">_xlfn.XLOOKUP(L12,$H$12:$H$46,$H$12:$H$46,"")</f>
        <v/>
      </c>
    </row>
    <row r="13" spans="1:24" x14ac:dyDescent="0.25">
      <c r="A13" s="101"/>
      <c r="B13" s="116"/>
      <c r="C13" s="116"/>
      <c r="D13" s="116"/>
      <c r="E13" s="116"/>
      <c r="F13" s="116"/>
      <c r="G13" s="116"/>
      <c r="H13" s="116"/>
      <c r="I13" s="116"/>
      <c r="J13" s="73"/>
      <c r="K13" s="97"/>
      <c r="L13" s="38"/>
      <c r="M13" s="38">
        <f>_xlfn.XLOOKUP(L13,'3. Raindance'!AB7:AB123,'3. Raindance'!AC7:AC123,"")</f>
        <v>0</v>
      </c>
      <c r="N13" s="38"/>
      <c r="O13" s="105"/>
      <c r="P13" s="112">
        <f t="shared" si="0"/>
        <v>0</v>
      </c>
      <c r="Q13" s="112">
        <f t="shared" si="1"/>
        <v>0</v>
      </c>
      <c r="R13" s="114">
        <f t="shared" si="2"/>
        <v>0</v>
      </c>
      <c r="S13" s="112">
        <f t="shared" si="3"/>
        <v>0</v>
      </c>
      <c r="T13" s="112">
        <f t="shared" si="4"/>
        <v>0</v>
      </c>
      <c r="U13" s="112">
        <f t="shared" si="5"/>
        <v>0</v>
      </c>
      <c r="V13" s="112">
        <f t="shared" si="6"/>
        <v>0</v>
      </c>
      <c r="W13" s="112">
        <f t="shared" si="7"/>
        <v>0</v>
      </c>
      <c r="X13" s="112">
        <f t="shared" si="8"/>
        <v>0</v>
      </c>
    </row>
    <row r="14" spans="1:24" x14ac:dyDescent="0.25">
      <c r="A14" s="101"/>
      <c r="B14" s="116"/>
      <c r="C14" s="116"/>
      <c r="D14" s="116"/>
      <c r="E14" s="116"/>
      <c r="F14" s="116"/>
      <c r="G14" s="116"/>
      <c r="H14" s="116"/>
      <c r="I14" s="116"/>
      <c r="J14" s="73"/>
      <c r="K14" s="97"/>
      <c r="L14" s="38"/>
      <c r="M14" s="38">
        <f>_xlfn.XLOOKUP(L14,'3. Raindance'!AB8:AB124,'3. Raindance'!AC8:AC124,"")</f>
        <v>0</v>
      </c>
      <c r="N14" s="38"/>
      <c r="O14" s="105"/>
      <c r="P14" s="112">
        <f t="shared" si="0"/>
        <v>0</v>
      </c>
      <c r="Q14" s="112">
        <f t="shared" si="1"/>
        <v>0</v>
      </c>
      <c r="R14" s="114">
        <f t="shared" si="2"/>
        <v>0</v>
      </c>
      <c r="S14" s="112">
        <f t="shared" si="3"/>
        <v>0</v>
      </c>
      <c r="T14" s="112">
        <f t="shared" si="4"/>
        <v>0</v>
      </c>
      <c r="U14" s="112">
        <f t="shared" si="5"/>
        <v>0</v>
      </c>
      <c r="V14" s="112">
        <f t="shared" si="6"/>
        <v>0</v>
      </c>
      <c r="W14" s="112">
        <f t="shared" si="7"/>
        <v>0</v>
      </c>
      <c r="X14" s="112">
        <f t="shared" si="8"/>
        <v>0</v>
      </c>
    </row>
    <row r="15" spans="1:24" x14ac:dyDescent="0.25">
      <c r="A15" s="101"/>
      <c r="B15" s="116"/>
      <c r="C15" s="116"/>
      <c r="D15" s="116"/>
      <c r="E15" s="116"/>
      <c r="F15" s="116"/>
      <c r="G15" s="116"/>
      <c r="H15" s="116"/>
      <c r="I15" s="116"/>
      <c r="J15" s="73"/>
      <c r="K15" s="97"/>
      <c r="L15" s="38"/>
      <c r="M15" s="38">
        <f>_xlfn.XLOOKUP(L15,'3. Raindance'!AB9:AB125,'3. Raindance'!AC9:AC125,"")</f>
        <v>0</v>
      </c>
      <c r="N15" s="38"/>
      <c r="O15" s="105"/>
      <c r="P15" s="112">
        <f t="shared" si="0"/>
        <v>0</v>
      </c>
      <c r="Q15" s="112">
        <f t="shared" si="1"/>
        <v>0</v>
      </c>
      <c r="R15" s="114">
        <f t="shared" si="2"/>
        <v>0</v>
      </c>
      <c r="S15" s="112">
        <f t="shared" si="3"/>
        <v>0</v>
      </c>
      <c r="T15" s="112">
        <f t="shared" si="4"/>
        <v>0</v>
      </c>
      <c r="U15" s="112">
        <f t="shared" si="5"/>
        <v>0</v>
      </c>
      <c r="V15" s="112">
        <f t="shared" si="6"/>
        <v>0</v>
      </c>
      <c r="W15" s="112">
        <f t="shared" si="7"/>
        <v>0</v>
      </c>
      <c r="X15" s="112">
        <f t="shared" si="8"/>
        <v>0</v>
      </c>
    </row>
    <row r="16" spans="1:24" x14ac:dyDescent="0.25">
      <c r="A16" s="101"/>
      <c r="B16" s="116"/>
      <c r="C16" s="116"/>
      <c r="D16" s="116"/>
      <c r="E16" s="116"/>
      <c r="F16" s="116"/>
      <c r="G16" s="116"/>
      <c r="H16" s="116"/>
      <c r="I16" s="116"/>
      <c r="J16" s="73"/>
      <c r="K16" s="97"/>
      <c r="L16" s="38"/>
      <c r="M16" s="38">
        <f>_xlfn.XLOOKUP(L16,'3. Raindance'!AB10:AB126,'3. Raindance'!AC10:AC126,"")</f>
        <v>0</v>
      </c>
      <c r="N16" s="38"/>
      <c r="O16" s="105"/>
      <c r="P16" s="112">
        <f t="shared" si="0"/>
        <v>0</v>
      </c>
      <c r="Q16" s="112">
        <f t="shared" si="1"/>
        <v>0</v>
      </c>
      <c r="R16" s="114">
        <f t="shared" si="2"/>
        <v>0</v>
      </c>
      <c r="S16" s="112">
        <f t="shared" si="3"/>
        <v>0</v>
      </c>
      <c r="T16" s="112">
        <f t="shared" si="4"/>
        <v>0</v>
      </c>
      <c r="U16" s="112">
        <f t="shared" si="5"/>
        <v>0</v>
      </c>
      <c r="V16" s="112">
        <f t="shared" si="6"/>
        <v>0</v>
      </c>
      <c r="W16" s="112">
        <f t="shared" si="7"/>
        <v>0</v>
      </c>
      <c r="X16" s="112">
        <f t="shared" si="8"/>
        <v>0</v>
      </c>
    </row>
    <row r="17" spans="1:24" x14ac:dyDescent="0.25">
      <c r="A17" s="101"/>
      <c r="B17" s="116"/>
      <c r="C17" s="116"/>
      <c r="D17" s="116"/>
      <c r="E17" s="116"/>
      <c r="F17" s="116"/>
      <c r="G17" s="116"/>
      <c r="H17" s="116"/>
      <c r="I17" s="116"/>
      <c r="J17" s="73"/>
      <c r="K17" s="97"/>
      <c r="L17" s="38"/>
      <c r="M17" s="38" t="str">
        <f>_xlfn.XLOOKUP(L17,'3. Raindance'!AB11:AB127,'3. Raindance'!AC11:AC127,"")</f>
        <v/>
      </c>
      <c r="N17" s="38"/>
      <c r="O17" s="105"/>
      <c r="P17" s="112">
        <f t="shared" si="0"/>
        <v>0</v>
      </c>
      <c r="Q17" s="112">
        <f t="shared" si="1"/>
        <v>0</v>
      </c>
      <c r="R17" s="114">
        <f t="shared" si="2"/>
        <v>0</v>
      </c>
      <c r="S17" s="112">
        <f t="shared" si="3"/>
        <v>0</v>
      </c>
      <c r="T17" s="112">
        <f t="shared" si="4"/>
        <v>0</v>
      </c>
      <c r="U17" s="112">
        <f t="shared" si="5"/>
        <v>0</v>
      </c>
      <c r="V17" s="112">
        <f t="shared" si="6"/>
        <v>0</v>
      </c>
      <c r="W17" s="112">
        <f t="shared" si="7"/>
        <v>0</v>
      </c>
      <c r="X17" s="112">
        <f t="shared" si="8"/>
        <v>0</v>
      </c>
    </row>
    <row r="18" spans="1:24" x14ac:dyDescent="0.25">
      <c r="A18" s="101"/>
      <c r="B18" s="116"/>
      <c r="C18" s="116"/>
      <c r="D18" s="116"/>
      <c r="E18" s="116"/>
      <c r="F18" s="116"/>
      <c r="G18" s="116"/>
      <c r="H18" s="116"/>
      <c r="I18" s="116"/>
      <c r="J18" s="73"/>
      <c r="K18" s="97"/>
      <c r="L18" s="38"/>
      <c r="M18" s="38" t="str">
        <f>_xlfn.XLOOKUP(L18,'3. Raindance'!AB12:AB128,'3. Raindance'!AC12:AC128,"")</f>
        <v/>
      </c>
      <c r="N18" s="38"/>
      <c r="O18" s="105"/>
      <c r="P18" s="112">
        <f t="shared" si="0"/>
        <v>0</v>
      </c>
      <c r="Q18" s="112">
        <f t="shared" si="1"/>
        <v>0</v>
      </c>
      <c r="R18" s="114">
        <f t="shared" si="2"/>
        <v>0</v>
      </c>
      <c r="S18" s="112">
        <f t="shared" si="3"/>
        <v>0</v>
      </c>
      <c r="T18" s="112">
        <f t="shared" si="4"/>
        <v>0</v>
      </c>
      <c r="U18" s="112">
        <f t="shared" si="5"/>
        <v>0</v>
      </c>
      <c r="V18" s="112">
        <f t="shared" si="6"/>
        <v>0</v>
      </c>
      <c r="W18" s="112">
        <f t="shared" si="7"/>
        <v>0</v>
      </c>
      <c r="X18" s="112">
        <f t="shared" si="8"/>
        <v>0</v>
      </c>
    </row>
    <row r="19" spans="1:24" x14ac:dyDescent="0.25">
      <c r="A19" s="101"/>
      <c r="B19" s="116"/>
      <c r="C19" s="116"/>
      <c r="D19" s="116"/>
      <c r="E19" s="116"/>
      <c r="F19" s="116"/>
      <c r="G19" s="116"/>
      <c r="H19" s="116"/>
      <c r="I19" s="116"/>
      <c r="J19" s="73"/>
      <c r="K19" s="97"/>
      <c r="L19" s="38"/>
      <c r="M19" s="38" t="str">
        <f>_xlfn.XLOOKUP(L19,'3. Raindance'!AB13:AB129,'3. Raindance'!AC13:AC129,"")</f>
        <v/>
      </c>
      <c r="N19" s="38"/>
      <c r="O19" s="105"/>
      <c r="P19" s="112">
        <f t="shared" si="0"/>
        <v>0</v>
      </c>
      <c r="Q19" s="112">
        <f t="shared" si="1"/>
        <v>0</v>
      </c>
      <c r="R19" s="114">
        <f t="shared" si="2"/>
        <v>0</v>
      </c>
      <c r="S19" s="112">
        <f t="shared" si="3"/>
        <v>0</v>
      </c>
      <c r="T19" s="112">
        <f t="shared" si="4"/>
        <v>0</v>
      </c>
      <c r="U19" s="112">
        <f t="shared" si="5"/>
        <v>0</v>
      </c>
      <c r="V19" s="112">
        <f t="shared" si="6"/>
        <v>0</v>
      </c>
      <c r="W19" s="112">
        <f t="shared" si="7"/>
        <v>0</v>
      </c>
      <c r="X19" s="112">
        <f t="shared" si="8"/>
        <v>0</v>
      </c>
    </row>
    <row r="20" spans="1:24" x14ac:dyDescent="0.25">
      <c r="A20" s="101"/>
      <c r="B20" s="116"/>
      <c r="C20" s="116"/>
      <c r="D20" s="116"/>
      <c r="E20" s="116"/>
      <c r="F20" s="116"/>
      <c r="G20" s="116"/>
      <c r="H20" s="116"/>
      <c r="I20" s="116"/>
      <c r="J20" s="73"/>
      <c r="K20" s="97"/>
      <c r="L20" s="38"/>
      <c r="M20" s="38" t="str">
        <f>_xlfn.XLOOKUP(L20,'3. Raindance'!AB14:AB130,'3. Raindance'!AC14:AC130,"")</f>
        <v/>
      </c>
      <c r="N20" s="38"/>
      <c r="O20" s="105"/>
      <c r="P20" s="112">
        <f t="shared" si="0"/>
        <v>0</v>
      </c>
      <c r="Q20" s="112">
        <f t="shared" si="1"/>
        <v>0</v>
      </c>
      <c r="R20" s="114">
        <f t="shared" si="2"/>
        <v>0</v>
      </c>
      <c r="S20" s="112">
        <f t="shared" si="3"/>
        <v>0</v>
      </c>
      <c r="T20" s="112">
        <f t="shared" si="4"/>
        <v>0</v>
      </c>
      <c r="U20" s="112">
        <f t="shared" si="5"/>
        <v>0</v>
      </c>
      <c r="V20" s="112">
        <f t="shared" si="6"/>
        <v>0</v>
      </c>
      <c r="W20" s="112">
        <f t="shared" si="7"/>
        <v>0</v>
      </c>
      <c r="X20" s="112">
        <f t="shared" si="8"/>
        <v>0</v>
      </c>
    </row>
    <row r="21" spans="1:24" x14ac:dyDescent="0.25">
      <c r="A21" s="101"/>
      <c r="B21" s="116"/>
      <c r="C21" s="116"/>
      <c r="D21" s="116"/>
      <c r="E21" s="116"/>
      <c r="F21" s="116"/>
      <c r="G21" s="116"/>
      <c r="H21" s="116"/>
      <c r="I21" s="116"/>
      <c r="J21" s="73"/>
      <c r="K21" s="97"/>
      <c r="L21" s="38"/>
      <c r="M21" s="38" t="str">
        <f>_xlfn.XLOOKUP(L21,'3. Raindance'!AB15:AB131,'3. Raindance'!AC15:AC131,"")</f>
        <v/>
      </c>
      <c r="N21" s="38"/>
      <c r="O21" s="105"/>
      <c r="P21" s="112">
        <f t="shared" si="0"/>
        <v>0</v>
      </c>
      <c r="Q21" s="112">
        <f t="shared" si="1"/>
        <v>0</v>
      </c>
      <c r="R21" s="114">
        <f t="shared" si="2"/>
        <v>0</v>
      </c>
      <c r="S21" s="112">
        <f t="shared" si="3"/>
        <v>0</v>
      </c>
      <c r="T21" s="112">
        <f t="shared" si="4"/>
        <v>0</v>
      </c>
      <c r="U21" s="112">
        <f t="shared" si="5"/>
        <v>0</v>
      </c>
      <c r="V21" s="112">
        <f t="shared" si="6"/>
        <v>0</v>
      </c>
      <c r="W21" s="112">
        <f t="shared" si="7"/>
        <v>0</v>
      </c>
      <c r="X21" s="112">
        <f t="shared" si="8"/>
        <v>0</v>
      </c>
    </row>
    <row r="22" spans="1:24" x14ac:dyDescent="0.25">
      <c r="A22" s="101"/>
      <c r="B22" s="116"/>
      <c r="C22" s="116"/>
      <c r="D22" s="116"/>
      <c r="E22" s="116"/>
      <c r="F22" s="116"/>
      <c r="G22" s="116"/>
      <c r="H22" s="116"/>
      <c r="I22" s="116"/>
      <c r="J22" s="73"/>
      <c r="K22" s="97"/>
      <c r="L22" s="38"/>
      <c r="M22" s="38" t="str">
        <f>_xlfn.XLOOKUP(L22,'3. Raindance'!AB16:AB132,'3. Raindance'!AC16:AC132,"")</f>
        <v/>
      </c>
      <c r="N22" s="38"/>
      <c r="O22" s="105"/>
      <c r="P22" s="112">
        <f t="shared" si="0"/>
        <v>0</v>
      </c>
      <c r="Q22" s="112">
        <f t="shared" si="1"/>
        <v>0</v>
      </c>
      <c r="R22" s="114">
        <f t="shared" si="2"/>
        <v>0</v>
      </c>
      <c r="S22" s="112">
        <f t="shared" si="3"/>
        <v>0</v>
      </c>
      <c r="T22" s="112">
        <f t="shared" si="4"/>
        <v>0</v>
      </c>
      <c r="U22" s="112">
        <f t="shared" si="5"/>
        <v>0</v>
      </c>
      <c r="V22" s="112">
        <f t="shared" si="6"/>
        <v>0</v>
      </c>
      <c r="W22" s="112">
        <f t="shared" si="7"/>
        <v>0</v>
      </c>
      <c r="X22" s="112">
        <f t="shared" si="8"/>
        <v>0</v>
      </c>
    </row>
    <row r="23" spans="1:24" x14ac:dyDescent="0.25">
      <c r="A23" s="101"/>
      <c r="B23" s="116"/>
      <c r="C23" s="116"/>
      <c r="D23" s="116"/>
      <c r="E23" s="116"/>
      <c r="F23" s="116"/>
      <c r="G23" s="116"/>
      <c r="H23" s="116"/>
      <c r="I23" s="116"/>
      <c r="J23" s="73"/>
      <c r="K23" s="97"/>
      <c r="L23" s="38"/>
      <c r="M23" s="38" t="str">
        <f>_xlfn.XLOOKUP(L23,'3. Raindance'!AB17:AB133,'3. Raindance'!AC17:AC133,"")</f>
        <v/>
      </c>
      <c r="N23" s="38"/>
      <c r="O23" s="105"/>
      <c r="P23" s="112">
        <f t="shared" si="0"/>
        <v>0</v>
      </c>
      <c r="Q23" s="112">
        <f t="shared" si="1"/>
        <v>0</v>
      </c>
      <c r="R23" s="114">
        <f t="shared" si="2"/>
        <v>0</v>
      </c>
      <c r="S23" s="112">
        <f t="shared" si="3"/>
        <v>0</v>
      </c>
      <c r="T23" s="112">
        <f t="shared" si="4"/>
        <v>0</v>
      </c>
      <c r="U23" s="112">
        <f t="shared" si="5"/>
        <v>0</v>
      </c>
      <c r="V23" s="112">
        <f t="shared" si="6"/>
        <v>0</v>
      </c>
      <c r="W23" s="112">
        <f t="shared" si="7"/>
        <v>0</v>
      </c>
      <c r="X23" s="112">
        <f t="shared" si="8"/>
        <v>0</v>
      </c>
    </row>
    <row r="24" spans="1:24" x14ac:dyDescent="0.25">
      <c r="A24" s="101"/>
      <c r="B24" s="116"/>
      <c r="C24" s="116"/>
      <c r="D24" s="116"/>
      <c r="E24" s="116"/>
      <c r="F24" s="116"/>
      <c r="G24" s="116"/>
      <c r="H24" s="116"/>
      <c r="I24" s="116"/>
      <c r="J24" s="73"/>
      <c r="K24" s="97"/>
      <c r="L24" s="38"/>
      <c r="M24" s="38" t="str">
        <f>_xlfn.XLOOKUP(L24,'3. Raindance'!AB18:AB134,'3. Raindance'!AC18:AC134,"")</f>
        <v/>
      </c>
      <c r="N24" s="38"/>
      <c r="O24" s="105"/>
      <c r="P24" s="112">
        <f t="shared" si="0"/>
        <v>0</v>
      </c>
      <c r="Q24" s="112">
        <f t="shared" si="1"/>
        <v>0</v>
      </c>
      <c r="R24" s="114">
        <f t="shared" si="2"/>
        <v>0</v>
      </c>
      <c r="S24" s="112">
        <f t="shared" si="3"/>
        <v>0</v>
      </c>
      <c r="T24" s="112">
        <f t="shared" si="4"/>
        <v>0</v>
      </c>
      <c r="U24" s="112">
        <f t="shared" si="5"/>
        <v>0</v>
      </c>
      <c r="V24" s="112">
        <f t="shared" si="6"/>
        <v>0</v>
      </c>
      <c r="W24" s="112">
        <f t="shared" si="7"/>
        <v>0</v>
      </c>
      <c r="X24" s="112">
        <f t="shared" si="8"/>
        <v>0</v>
      </c>
    </row>
    <row r="25" spans="1:24" x14ac:dyDescent="0.25">
      <c r="A25" s="101"/>
      <c r="B25" s="116"/>
      <c r="C25" s="116"/>
      <c r="D25" s="116"/>
      <c r="E25" s="116"/>
      <c r="F25" s="116"/>
      <c r="G25" s="116"/>
      <c r="H25" s="116"/>
      <c r="I25" s="116"/>
      <c r="J25" s="73"/>
      <c r="K25" s="97"/>
      <c r="L25" s="38"/>
      <c r="M25" s="38" t="str">
        <f>_xlfn.XLOOKUP(L25,'3. Raindance'!AB19:AB135,'3. Raindance'!AC19:AC135,"")</f>
        <v/>
      </c>
      <c r="N25" s="38"/>
      <c r="O25" s="105"/>
      <c r="P25" s="112">
        <f t="shared" si="0"/>
        <v>0</v>
      </c>
      <c r="Q25" s="112">
        <f t="shared" si="1"/>
        <v>0</v>
      </c>
      <c r="R25" s="114">
        <f t="shared" si="2"/>
        <v>0</v>
      </c>
      <c r="S25" s="112">
        <f t="shared" si="3"/>
        <v>0</v>
      </c>
      <c r="T25" s="112">
        <f t="shared" si="4"/>
        <v>0</v>
      </c>
      <c r="U25" s="112">
        <f t="shared" si="5"/>
        <v>0</v>
      </c>
      <c r="V25" s="112">
        <f t="shared" si="6"/>
        <v>0</v>
      </c>
      <c r="W25" s="112">
        <f t="shared" si="7"/>
        <v>0</v>
      </c>
      <c r="X25" s="112">
        <f t="shared" si="8"/>
        <v>0</v>
      </c>
    </row>
    <row r="26" spans="1:24" x14ac:dyDescent="0.25">
      <c r="A26" s="101"/>
      <c r="B26" s="116"/>
      <c r="C26" s="116"/>
      <c r="D26" s="116"/>
      <c r="E26" s="116"/>
      <c r="F26" s="116"/>
      <c r="G26" s="116"/>
      <c r="H26" s="116"/>
      <c r="I26" s="116"/>
      <c r="J26" s="73"/>
      <c r="K26" s="97"/>
      <c r="L26" s="38"/>
      <c r="M26" s="38" t="str">
        <f>_xlfn.XLOOKUP(L26,'3. Raindance'!AB20:AB136,'3. Raindance'!AC20:AC136,"")</f>
        <v/>
      </c>
      <c r="N26" s="38"/>
      <c r="O26" s="105"/>
      <c r="P26" s="112">
        <f t="shared" si="0"/>
        <v>0</v>
      </c>
      <c r="Q26" s="112">
        <f t="shared" si="1"/>
        <v>0</v>
      </c>
      <c r="R26" s="114">
        <f t="shared" si="2"/>
        <v>0</v>
      </c>
      <c r="S26" s="112">
        <f t="shared" si="3"/>
        <v>0</v>
      </c>
      <c r="T26" s="112">
        <f t="shared" si="4"/>
        <v>0</v>
      </c>
      <c r="U26" s="112">
        <f t="shared" si="5"/>
        <v>0</v>
      </c>
      <c r="V26" s="112">
        <f t="shared" si="6"/>
        <v>0</v>
      </c>
      <c r="W26" s="112">
        <f t="shared" si="7"/>
        <v>0</v>
      </c>
      <c r="X26" s="112">
        <f t="shared" si="8"/>
        <v>0</v>
      </c>
    </row>
    <row r="27" spans="1:24" x14ac:dyDescent="0.25">
      <c r="A27" s="101"/>
      <c r="B27" s="116"/>
      <c r="C27" s="116"/>
      <c r="D27" s="116"/>
      <c r="E27" s="116"/>
      <c r="F27" s="116"/>
      <c r="G27" s="116"/>
      <c r="H27" s="116"/>
      <c r="I27" s="116"/>
      <c r="J27" s="73"/>
      <c r="K27" s="97"/>
      <c r="L27" s="38"/>
      <c r="M27" s="38" t="str">
        <f>_xlfn.XLOOKUP(L27,'3. Raindance'!AB21:AB137,'3. Raindance'!AC21:AC137,"")</f>
        <v/>
      </c>
      <c r="N27" s="38"/>
      <c r="O27" s="105"/>
      <c r="P27" s="112">
        <f t="shared" si="0"/>
        <v>0</v>
      </c>
      <c r="Q27" s="112">
        <f t="shared" si="1"/>
        <v>0</v>
      </c>
      <c r="R27" s="114">
        <f t="shared" si="2"/>
        <v>0</v>
      </c>
      <c r="S27" s="112">
        <f t="shared" si="3"/>
        <v>0</v>
      </c>
      <c r="T27" s="112">
        <f t="shared" si="4"/>
        <v>0</v>
      </c>
      <c r="U27" s="112">
        <f t="shared" si="5"/>
        <v>0</v>
      </c>
      <c r="V27" s="112">
        <f t="shared" si="6"/>
        <v>0</v>
      </c>
      <c r="W27" s="112">
        <f t="shared" si="7"/>
        <v>0</v>
      </c>
      <c r="X27" s="112">
        <f t="shared" si="8"/>
        <v>0</v>
      </c>
    </row>
    <row r="28" spans="1:24" x14ac:dyDescent="0.25">
      <c r="A28" s="101"/>
      <c r="B28" s="116"/>
      <c r="C28" s="116"/>
      <c r="D28" s="116"/>
      <c r="E28" s="116"/>
      <c r="F28" s="116"/>
      <c r="G28" s="116"/>
      <c r="H28" s="116"/>
      <c r="I28" s="116"/>
      <c r="J28" s="73"/>
      <c r="K28" s="97"/>
      <c r="L28" s="38"/>
      <c r="M28" s="38" t="str">
        <f>_xlfn.XLOOKUP(L28,'3. Raindance'!AB22:AB138,'3. Raindance'!AC22:AC138,"")</f>
        <v/>
      </c>
      <c r="N28" s="38"/>
      <c r="O28" s="105"/>
      <c r="P28" s="112">
        <f t="shared" si="0"/>
        <v>0</v>
      </c>
      <c r="Q28" s="112">
        <f t="shared" si="1"/>
        <v>0</v>
      </c>
      <c r="R28" s="114">
        <f t="shared" si="2"/>
        <v>0</v>
      </c>
      <c r="S28" s="112">
        <f t="shared" si="3"/>
        <v>0</v>
      </c>
      <c r="T28" s="112">
        <f t="shared" si="4"/>
        <v>0</v>
      </c>
      <c r="U28" s="112">
        <f t="shared" si="5"/>
        <v>0</v>
      </c>
      <c r="V28" s="112">
        <f t="shared" si="6"/>
        <v>0</v>
      </c>
      <c r="W28" s="112">
        <f t="shared" si="7"/>
        <v>0</v>
      </c>
      <c r="X28" s="112">
        <f t="shared" si="8"/>
        <v>0</v>
      </c>
    </row>
    <row r="29" spans="1:24" x14ac:dyDescent="0.25">
      <c r="A29" s="101"/>
      <c r="B29" s="116"/>
      <c r="C29" s="116"/>
      <c r="D29" s="116"/>
      <c r="E29" s="116"/>
      <c r="F29" s="116"/>
      <c r="G29" s="116"/>
      <c r="H29" s="116"/>
      <c r="I29" s="116"/>
      <c r="J29" s="73"/>
      <c r="K29" s="97"/>
      <c r="L29" s="38"/>
      <c r="M29" s="38" t="str">
        <f>_xlfn.XLOOKUP(L29,'3. Raindance'!AB23:AB139,'3. Raindance'!AC23:AC139,"")</f>
        <v/>
      </c>
      <c r="N29" s="38"/>
      <c r="O29" s="105"/>
      <c r="P29" s="112">
        <f t="shared" si="0"/>
        <v>0</v>
      </c>
      <c r="Q29" s="112">
        <f t="shared" si="1"/>
        <v>0</v>
      </c>
      <c r="R29" s="114">
        <f t="shared" si="2"/>
        <v>0</v>
      </c>
      <c r="S29" s="112">
        <f t="shared" si="3"/>
        <v>0</v>
      </c>
      <c r="T29" s="112">
        <f t="shared" si="4"/>
        <v>0</v>
      </c>
      <c r="U29" s="112">
        <f t="shared" si="5"/>
        <v>0</v>
      </c>
      <c r="V29" s="112">
        <f t="shared" si="6"/>
        <v>0</v>
      </c>
      <c r="W29" s="112">
        <f t="shared" si="7"/>
        <v>0</v>
      </c>
      <c r="X29" s="112">
        <f t="shared" si="8"/>
        <v>0</v>
      </c>
    </row>
    <row r="30" spans="1:24" x14ac:dyDescent="0.25">
      <c r="A30" s="101"/>
      <c r="B30" s="116"/>
      <c r="C30" s="116"/>
      <c r="D30" s="116"/>
      <c r="E30" s="116"/>
      <c r="F30" s="116"/>
      <c r="G30" s="116"/>
      <c r="H30" s="116"/>
      <c r="I30" s="116"/>
      <c r="J30" s="73"/>
      <c r="K30" s="97"/>
      <c r="L30" s="38"/>
      <c r="M30" s="38" t="str">
        <f>_xlfn.XLOOKUP(L30,'3. Raindance'!AB24:AB140,'3. Raindance'!AC24:AC140,"")</f>
        <v/>
      </c>
      <c r="N30" s="38"/>
      <c r="O30" s="105"/>
      <c r="P30" s="112">
        <f t="shared" si="0"/>
        <v>0</v>
      </c>
      <c r="Q30" s="112">
        <f t="shared" si="1"/>
        <v>0</v>
      </c>
      <c r="R30" s="114">
        <f t="shared" si="2"/>
        <v>0</v>
      </c>
      <c r="S30" s="112">
        <f t="shared" si="3"/>
        <v>0</v>
      </c>
      <c r="T30" s="112">
        <f t="shared" si="4"/>
        <v>0</v>
      </c>
      <c r="U30" s="112">
        <f t="shared" si="5"/>
        <v>0</v>
      </c>
      <c r="V30" s="112">
        <f t="shared" si="6"/>
        <v>0</v>
      </c>
      <c r="W30" s="112">
        <f t="shared" si="7"/>
        <v>0</v>
      </c>
      <c r="X30" s="112">
        <f t="shared" si="8"/>
        <v>0</v>
      </c>
    </row>
    <row r="31" spans="1:24" x14ac:dyDescent="0.25">
      <c r="A31" s="101"/>
      <c r="B31" s="116"/>
      <c r="C31" s="116"/>
      <c r="D31" s="116"/>
      <c r="E31" s="116"/>
      <c r="F31" s="116"/>
      <c r="G31" s="116"/>
      <c r="H31" s="116"/>
      <c r="I31" s="116"/>
      <c r="J31" s="73"/>
      <c r="K31" s="97"/>
      <c r="L31" s="38"/>
      <c r="M31" s="38" t="str">
        <f>_xlfn.XLOOKUP(L31,'3. Raindance'!AB25:AB141,'3. Raindance'!AC25:AC141,"")</f>
        <v/>
      </c>
      <c r="N31" s="38"/>
      <c r="O31" s="105"/>
      <c r="P31" s="112">
        <f t="shared" si="0"/>
        <v>0</v>
      </c>
      <c r="Q31" s="112">
        <f t="shared" si="1"/>
        <v>0</v>
      </c>
      <c r="R31" s="114">
        <f t="shared" si="2"/>
        <v>0</v>
      </c>
      <c r="S31" s="112">
        <f t="shared" si="3"/>
        <v>0</v>
      </c>
      <c r="T31" s="112">
        <f t="shared" si="4"/>
        <v>0</v>
      </c>
      <c r="U31" s="112">
        <f t="shared" si="5"/>
        <v>0</v>
      </c>
      <c r="V31" s="112">
        <f t="shared" si="6"/>
        <v>0</v>
      </c>
      <c r="W31" s="112">
        <f t="shared" si="7"/>
        <v>0</v>
      </c>
      <c r="X31" s="112">
        <f t="shared" si="8"/>
        <v>0</v>
      </c>
    </row>
    <row r="32" spans="1:24" x14ac:dyDescent="0.25">
      <c r="A32" s="101"/>
      <c r="B32" s="116"/>
      <c r="C32" s="116"/>
      <c r="D32" s="116"/>
      <c r="E32" s="116"/>
      <c r="F32" s="116"/>
      <c r="G32" s="116"/>
      <c r="H32" s="116"/>
      <c r="I32" s="116"/>
      <c r="J32" s="73"/>
      <c r="K32" s="97"/>
      <c r="L32" s="38"/>
      <c r="M32" s="38" t="str">
        <f>_xlfn.XLOOKUP(L32,'3. Raindance'!AB26:AB142,'3. Raindance'!AC26:AC142,"")</f>
        <v/>
      </c>
      <c r="N32" s="38"/>
      <c r="O32" s="105"/>
      <c r="P32" s="112">
        <f t="shared" si="0"/>
        <v>0</v>
      </c>
      <c r="Q32" s="112">
        <f t="shared" si="1"/>
        <v>0</v>
      </c>
      <c r="R32" s="114">
        <f t="shared" si="2"/>
        <v>0</v>
      </c>
      <c r="S32" s="112">
        <f t="shared" si="3"/>
        <v>0</v>
      </c>
      <c r="T32" s="112">
        <f t="shared" si="4"/>
        <v>0</v>
      </c>
      <c r="U32" s="112">
        <f t="shared" si="5"/>
        <v>0</v>
      </c>
      <c r="V32" s="112">
        <f t="shared" si="6"/>
        <v>0</v>
      </c>
      <c r="W32" s="112">
        <f t="shared" si="7"/>
        <v>0</v>
      </c>
      <c r="X32" s="112">
        <f t="shared" si="8"/>
        <v>0</v>
      </c>
    </row>
    <row r="33" spans="1:24" x14ac:dyDescent="0.25">
      <c r="A33" s="101"/>
      <c r="B33" s="116"/>
      <c r="C33" s="116"/>
      <c r="D33" s="116"/>
      <c r="E33" s="116"/>
      <c r="F33" s="116"/>
      <c r="G33" s="116"/>
      <c r="H33" s="116"/>
      <c r="I33" s="116"/>
      <c r="J33" s="73"/>
      <c r="K33" s="97"/>
      <c r="L33" s="38"/>
      <c r="M33" s="38" t="str">
        <f>_xlfn.XLOOKUP(L33,'3. Raindance'!AB27:AB143,'3. Raindance'!AC27:AC143,"")</f>
        <v/>
      </c>
      <c r="N33" s="38"/>
      <c r="O33" s="105"/>
      <c r="P33" s="112">
        <f t="shared" si="0"/>
        <v>0</v>
      </c>
      <c r="Q33" s="112">
        <f t="shared" si="1"/>
        <v>0</v>
      </c>
      <c r="R33" s="114">
        <f t="shared" si="2"/>
        <v>0</v>
      </c>
      <c r="S33" s="112">
        <f t="shared" si="3"/>
        <v>0</v>
      </c>
      <c r="T33" s="112">
        <f t="shared" si="4"/>
        <v>0</v>
      </c>
      <c r="U33" s="112">
        <f t="shared" si="5"/>
        <v>0</v>
      </c>
      <c r="V33" s="112">
        <f t="shared" si="6"/>
        <v>0</v>
      </c>
      <c r="W33" s="112">
        <f t="shared" si="7"/>
        <v>0</v>
      </c>
      <c r="X33" s="112">
        <f t="shared" si="8"/>
        <v>0</v>
      </c>
    </row>
    <row r="34" spans="1:24" x14ac:dyDescent="0.25">
      <c r="A34" s="101"/>
      <c r="B34" s="116"/>
      <c r="C34" s="116"/>
      <c r="D34" s="116"/>
      <c r="E34" s="116"/>
      <c r="F34" s="116"/>
      <c r="G34" s="116"/>
      <c r="H34" s="116"/>
      <c r="I34" s="116"/>
      <c r="J34" s="73"/>
      <c r="K34" s="97"/>
      <c r="L34" s="38"/>
      <c r="M34" s="38" t="str">
        <f>_xlfn.XLOOKUP(L34,'3. Raindance'!AB28:AB144,'3. Raindance'!AC28:AC144,"")</f>
        <v/>
      </c>
      <c r="N34" s="38"/>
      <c r="O34" s="105"/>
      <c r="P34" s="112">
        <f t="shared" si="0"/>
        <v>0</v>
      </c>
      <c r="Q34" s="112">
        <f t="shared" si="1"/>
        <v>0</v>
      </c>
      <c r="R34" s="114">
        <f t="shared" si="2"/>
        <v>0</v>
      </c>
      <c r="S34" s="112">
        <f t="shared" si="3"/>
        <v>0</v>
      </c>
      <c r="T34" s="112">
        <f t="shared" si="4"/>
        <v>0</v>
      </c>
      <c r="U34" s="112">
        <f t="shared" si="5"/>
        <v>0</v>
      </c>
      <c r="V34" s="112">
        <f t="shared" si="6"/>
        <v>0</v>
      </c>
      <c r="W34" s="112">
        <f t="shared" si="7"/>
        <v>0</v>
      </c>
      <c r="X34" s="112">
        <f t="shared" si="8"/>
        <v>0</v>
      </c>
    </row>
    <row r="35" spans="1:24" x14ac:dyDescent="0.25">
      <c r="A35" s="101"/>
      <c r="B35" s="116"/>
      <c r="C35" s="116"/>
      <c r="D35" s="116"/>
      <c r="E35" s="116"/>
      <c r="F35" s="116"/>
      <c r="G35" s="116"/>
      <c r="H35" s="116"/>
      <c r="I35" s="116"/>
      <c r="J35" s="73"/>
      <c r="K35" s="97"/>
      <c r="L35" s="38"/>
      <c r="M35" s="38" t="str">
        <f>_xlfn.XLOOKUP(L35,'3. Raindance'!AB29:AB145,'3. Raindance'!AC29:AC145,"")</f>
        <v/>
      </c>
      <c r="N35" s="38"/>
      <c r="O35" s="105"/>
      <c r="P35" s="112">
        <f t="shared" si="0"/>
        <v>0</v>
      </c>
      <c r="Q35" s="112">
        <f t="shared" si="1"/>
        <v>0</v>
      </c>
      <c r="R35" s="114">
        <f t="shared" si="2"/>
        <v>0</v>
      </c>
      <c r="S35" s="112">
        <f t="shared" si="3"/>
        <v>0</v>
      </c>
      <c r="T35" s="112">
        <f t="shared" si="4"/>
        <v>0</v>
      </c>
      <c r="U35" s="112">
        <f t="shared" si="5"/>
        <v>0</v>
      </c>
      <c r="V35" s="112">
        <f t="shared" si="6"/>
        <v>0</v>
      </c>
      <c r="W35" s="112">
        <f t="shared" si="7"/>
        <v>0</v>
      </c>
      <c r="X35" s="112">
        <f t="shared" si="8"/>
        <v>0</v>
      </c>
    </row>
    <row r="36" spans="1:24" x14ac:dyDescent="0.25">
      <c r="A36" s="101"/>
      <c r="B36" s="116"/>
      <c r="C36" s="116"/>
      <c r="D36" s="116"/>
      <c r="E36" s="116"/>
      <c r="F36" s="116"/>
      <c r="G36" s="116"/>
      <c r="H36" s="116"/>
      <c r="I36" s="116"/>
      <c r="J36" s="73"/>
      <c r="K36" s="97"/>
      <c r="L36" s="38"/>
      <c r="M36" s="38" t="str">
        <f>_xlfn.XLOOKUP(L36,'3. Raindance'!AB30:AB146,'3. Raindance'!AC30:AC146,"")</f>
        <v/>
      </c>
      <c r="N36" s="38"/>
      <c r="O36" s="105"/>
      <c r="P36" s="112">
        <f t="shared" si="0"/>
        <v>0</v>
      </c>
      <c r="Q36" s="112">
        <f t="shared" si="1"/>
        <v>0</v>
      </c>
      <c r="R36" s="114">
        <f t="shared" si="2"/>
        <v>0</v>
      </c>
      <c r="S36" s="112">
        <f t="shared" si="3"/>
        <v>0</v>
      </c>
      <c r="T36" s="112">
        <f t="shared" si="4"/>
        <v>0</v>
      </c>
      <c r="U36" s="112">
        <f t="shared" si="5"/>
        <v>0</v>
      </c>
      <c r="V36" s="112">
        <f t="shared" si="6"/>
        <v>0</v>
      </c>
      <c r="W36" s="112">
        <f t="shared" si="7"/>
        <v>0</v>
      </c>
      <c r="X36" s="112">
        <f t="shared" si="8"/>
        <v>0</v>
      </c>
    </row>
    <row r="37" spans="1:24" x14ac:dyDescent="0.25">
      <c r="A37" s="101"/>
      <c r="B37" s="116"/>
      <c r="C37" s="116"/>
      <c r="D37" s="116"/>
      <c r="E37" s="116"/>
      <c r="F37" s="116"/>
      <c r="G37" s="116"/>
      <c r="H37" s="116"/>
      <c r="I37" s="116"/>
      <c r="J37" s="73"/>
      <c r="K37" s="97"/>
      <c r="L37" s="38"/>
      <c r="M37" s="38" t="str">
        <f>_xlfn.XLOOKUP(L37,'3. Raindance'!AB31:AB147,'3. Raindance'!AC31:AC147,"")</f>
        <v/>
      </c>
      <c r="N37" s="38"/>
      <c r="O37" s="105"/>
      <c r="P37" s="112">
        <f t="shared" si="0"/>
        <v>0</v>
      </c>
      <c r="Q37" s="112">
        <f t="shared" si="1"/>
        <v>0</v>
      </c>
      <c r="R37" s="114">
        <f t="shared" si="2"/>
        <v>0</v>
      </c>
      <c r="S37" s="112">
        <f t="shared" si="3"/>
        <v>0</v>
      </c>
      <c r="T37" s="112">
        <f t="shared" si="4"/>
        <v>0</v>
      </c>
      <c r="U37" s="112">
        <f t="shared" si="5"/>
        <v>0</v>
      </c>
      <c r="V37" s="112">
        <f t="shared" si="6"/>
        <v>0</v>
      </c>
      <c r="W37" s="112">
        <f t="shared" si="7"/>
        <v>0</v>
      </c>
      <c r="X37" s="112">
        <f t="shared" si="8"/>
        <v>0</v>
      </c>
    </row>
    <row r="38" spans="1:24" x14ac:dyDescent="0.25">
      <c r="A38" s="101"/>
      <c r="B38" s="116"/>
      <c r="C38" s="116"/>
      <c r="D38" s="116"/>
      <c r="E38" s="116"/>
      <c r="F38" s="116"/>
      <c r="G38" s="116"/>
      <c r="H38" s="116"/>
      <c r="I38" s="116"/>
      <c r="J38" s="73"/>
      <c r="K38" s="97"/>
      <c r="L38" s="38"/>
      <c r="M38" s="38" t="str">
        <f>_xlfn.XLOOKUP(L38,'3. Raindance'!AB32:AB148,'3. Raindance'!AC32:AC148,"")</f>
        <v/>
      </c>
      <c r="N38" s="38"/>
      <c r="O38" s="105"/>
      <c r="P38" s="112">
        <f t="shared" si="0"/>
        <v>0</v>
      </c>
      <c r="Q38" s="112">
        <f t="shared" si="1"/>
        <v>0</v>
      </c>
      <c r="R38" s="114">
        <f t="shared" si="2"/>
        <v>0</v>
      </c>
      <c r="S38" s="112">
        <f t="shared" si="3"/>
        <v>0</v>
      </c>
      <c r="T38" s="112">
        <f t="shared" si="4"/>
        <v>0</v>
      </c>
      <c r="U38" s="112">
        <f t="shared" si="5"/>
        <v>0</v>
      </c>
      <c r="V38" s="112">
        <f t="shared" si="6"/>
        <v>0</v>
      </c>
      <c r="W38" s="112">
        <f t="shared" si="7"/>
        <v>0</v>
      </c>
      <c r="X38" s="112">
        <f t="shared" si="8"/>
        <v>0</v>
      </c>
    </row>
    <row r="39" spans="1:24" x14ac:dyDescent="0.25">
      <c r="A39" s="101"/>
      <c r="B39" s="116"/>
      <c r="C39" s="116"/>
      <c r="D39" s="116"/>
      <c r="E39" s="116"/>
      <c r="F39" s="116"/>
      <c r="G39" s="116"/>
      <c r="H39" s="116"/>
      <c r="I39" s="116"/>
      <c r="J39" s="73"/>
      <c r="K39" s="97"/>
      <c r="L39" s="38"/>
      <c r="M39" s="38" t="str">
        <f>_xlfn.XLOOKUP(L39,'3. Raindance'!AB33:AB149,'3. Raindance'!AC33:AC149,"")</f>
        <v/>
      </c>
      <c r="N39" s="38"/>
      <c r="O39" s="105"/>
      <c r="P39" s="112">
        <f t="shared" si="0"/>
        <v>0</v>
      </c>
      <c r="Q39" s="112">
        <f t="shared" si="1"/>
        <v>0</v>
      </c>
      <c r="R39" s="114">
        <f t="shared" si="2"/>
        <v>0</v>
      </c>
      <c r="S39" s="112">
        <f t="shared" si="3"/>
        <v>0</v>
      </c>
      <c r="T39" s="112">
        <f t="shared" si="4"/>
        <v>0</v>
      </c>
      <c r="U39" s="112">
        <f t="shared" si="5"/>
        <v>0</v>
      </c>
      <c r="V39" s="112">
        <f t="shared" si="6"/>
        <v>0</v>
      </c>
      <c r="W39" s="112">
        <f t="shared" si="7"/>
        <v>0</v>
      </c>
      <c r="X39" s="112">
        <f t="shared" si="8"/>
        <v>0</v>
      </c>
    </row>
    <row r="40" spans="1:24" x14ac:dyDescent="0.25">
      <c r="A40" s="101"/>
      <c r="B40" s="116"/>
      <c r="C40" s="116"/>
      <c r="D40" s="116"/>
      <c r="E40" s="116"/>
      <c r="F40" s="116"/>
      <c r="G40" s="116"/>
      <c r="H40" s="116"/>
      <c r="I40" s="116"/>
      <c r="J40" s="73"/>
      <c r="K40" s="97"/>
      <c r="L40" s="38"/>
      <c r="M40" s="38" t="str">
        <f>_xlfn.XLOOKUP(L40,'3. Raindance'!AB34:AB150,'3. Raindance'!AC34:AC150,"")</f>
        <v/>
      </c>
      <c r="N40" s="38"/>
      <c r="O40" s="105"/>
      <c r="P40" s="112">
        <f t="shared" si="0"/>
        <v>0</v>
      </c>
      <c r="Q40" s="112">
        <f t="shared" si="1"/>
        <v>0</v>
      </c>
      <c r="R40" s="114">
        <f t="shared" si="2"/>
        <v>0</v>
      </c>
      <c r="S40" s="112">
        <f t="shared" si="3"/>
        <v>0</v>
      </c>
      <c r="T40" s="112">
        <f t="shared" si="4"/>
        <v>0</v>
      </c>
      <c r="U40" s="112">
        <f t="shared" si="5"/>
        <v>0</v>
      </c>
      <c r="V40" s="112">
        <f t="shared" si="6"/>
        <v>0</v>
      </c>
      <c r="W40" s="112">
        <f t="shared" si="7"/>
        <v>0</v>
      </c>
      <c r="X40" s="112">
        <f t="shared" si="8"/>
        <v>0</v>
      </c>
    </row>
    <row r="41" spans="1:24" x14ac:dyDescent="0.25">
      <c r="A41" s="101"/>
      <c r="B41" s="116"/>
      <c r="C41" s="116"/>
      <c r="D41" s="116"/>
      <c r="E41" s="116"/>
      <c r="F41" s="116"/>
      <c r="G41" s="116"/>
      <c r="H41" s="116"/>
      <c r="I41" s="116"/>
      <c r="J41" s="73"/>
      <c r="K41" s="97"/>
      <c r="L41" s="38"/>
      <c r="M41" s="38" t="str">
        <f>_xlfn.XLOOKUP(L41,'3. Raindance'!AB35:AB151,'3. Raindance'!AC35:AC151,"")</f>
        <v/>
      </c>
      <c r="N41" s="38"/>
      <c r="O41" s="105"/>
      <c r="P41" s="112">
        <f t="shared" si="0"/>
        <v>0</v>
      </c>
      <c r="Q41" s="112">
        <f t="shared" si="1"/>
        <v>0</v>
      </c>
      <c r="R41" s="114">
        <f t="shared" si="2"/>
        <v>0</v>
      </c>
      <c r="S41" s="112">
        <f t="shared" si="3"/>
        <v>0</v>
      </c>
      <c r="T41" s="112">
        <f t="shared" si="4"/>
        <v>0</v>
      </c>
      <c r="U41" s="112">
        <f t="shared" si="5"/>
        <v>0</v>
      </c>
      <c r="V41" s="112">
        <f t="shared" si="6"/>
        <v>0</v>
      </c>
      <c r="W41" s="112">
        <f t="shared" si="7"/>
        <v>0</v>
      </c>
      <c r="X41" s="112">
        <f t="shared" si="8"/>
        <v>0</v>
      </c>
    </row>
    <row r="42" spans="1:24" x14ac:dyDescent="0.25">
      <c r="A42" s="101"/>
      <c r="B42" s="116"/>
      <c r="C42" s="116"/>
      <c r="D42" s="116"/>
      <c r="E42" s="116"/>
      <c r="F42" s="116"/>
      <c r="G42" s="116"/>
      <c r="H42" s="116"/>
      <c r="I42" s="116"/>
      <c r="J42" s="73"/>
      <c r="K42" s="97"/>
      <c r="L42" s="38"/>
      <c r="M42" s="38" t="str">
        <f>_xlfn.XLOOKUP(L42,'3. Raindance'!AB36:AB152,'3. Raindance'!AC36:AC152,"")</f>
        <v/>
      </c>
      <c r="N42" s="38"/>
      <c r="O42" s="105"/>
      <c r="P42" s="112">
        <f t="shared" si="0"/>
        <v>0</v>
      </c>
      <c r="Q42" s="112">
        <f t="shared" si="1"/>
        <v>0</v>
      </c>
      <c r="R42" s="114">
        <f t="shared" si="2"/>
        <v>0</v>
      </c>
      <c r="S42" s="112">
        <f t="shared" si="3"/>
        <v>0</v>
      </c>
      <c r="T42" s="112">
        <f t="shared" si="4"/>
        <v>0</v>
      </c>
      <c r="U42" s="112">
        <f t="shared" si="5"/>
        <v>0</v>
      </c>
      <c r="V42" s="112">
        <f t="shared" si="6"/>
        <v>0</v>
      </c>
      <c r="W42" s="112">
        <f t="shared" si="7"/>
        <v>0</v>
      </c>
      <c r="X42" s="112">
        <f t="shared" si="8"/>
        <v>0</v>
      </c>
    </row>
    <row r="43" spans="1:24" x14ac:dyDescent="0.25">
      <c r="A43" s="101"/>
      <c r="B43" s="116"/>
      <c r="C43" s="116"/>
      <c r="D43" s="116"/>
      <c r="E43" s="116"/>
      <c r="F43" s="116"/>
      <c r="G43" s="116"/>
      <c r="H43" s="116"/>
      <c r="I43" s="116"/>
      <c r="J43" s="73"/>
      <c r="K43" s="97"/>
      <c r="L43" s="38"/>
      <c r="M43" s="38" t="str">
        <f>_xlfn.XLOOKUP(L43,'3. Raindance'!AB37:AB153,'3. Raindance'!AC37:AC153,"")</f>
        <v/>
      </c>
      <c r="N43" s="38"/>
      <c r="O43" s="105"/>
      <c r="P43" s="112">
        <f t="shared" si="0"/>
        <v>0</v>
      </c>
      <c r="Q43" s="112">
        <f t="shared" si="1"/>
        <v>0</v>
      </c>
      <c r="R43" s="114">
        <f t="shared" si="2"/>
        <v>0</v>
      </c>
      <c r="S43" s="112">
        <f t="shared" si="3"/>
        <v>0</v>
      </c>
      <c r="T43" s="112">
        <f t="shared" si="4"/>
        <v>0</v>
      </c>
      <c r="U43" s="112">
        <f t="shared" si="5"/>
        <v>0</v>
      </c>
      <c r="V43" s="112">
        <f t="shared" si="6"/>
        <v>0</v>
      </c>
      <c r="W43" s="112">
        <f t="shared" si="7"/>
        <v>0</v>
      </c>
      <c r="X43" s="112">
        <f t="shared" si="8"/>
        <v>0</v>
      </c>
    </row>
    <row r="44" spans="1:24" x14ac:dyDescent="0.25">
      <c r="A44" s="101"/>
      <c r="B44" s="116"/>
      <c r="C44" s="116"/>
      <c r="D44" s="116"/>
      <c r="E44" s="116"/>
      <c r="F44" s="116"/>
      <c r="G44" s="116"/>
      <c r="H44" s="116"/>
      <c r="I44" s="116"/>
      <c r="J44" s="73"/>
      <c r="K44" s="97"/>
      <c r="L44" s="38"/>
      <c r="M44" s="38" t="str">
        <f>_xlfn.XLOOKUP(L44,'3. Raindance'!AB38:AB154,'3. Raindance'!AC38:AC154,"")</f>
        <v/>
      </c>
      <c r="N44" s="38"/>
      <c r="O44" s="105"/>
      <c r="P44" s="112">
        <f t="shared" ref="P44:P75" si="9">_xlfn.XLOOKUP(L44,$B$12:$B$46,$B$12:$B$46,"")</f>
        <v>0</v>
      </c>
      <c r="Q44" s="112">
        <f t="shared" ref="Q44:Q75" si="10">_xlfn.XLOOKUP(L44,$D$12:$D$46,$D$12:$D$46,"")</f>
        <v>0</v>
      </c>
      <c r="R44" s="114">
        <f t="shared" ref="R44:R75" si="11">_xlfn.XLOOKUP(L44,$F$12:$F$46,$F$12:$F$46,"")</f>
        <v>0</v>
      </c>
      <c r="S44" s="112">
        <f t="shared" ref="S44:S75" si="12">_xlfn.XLOOKUP(L44,$I$12:$I$46,$I$12:$I$46,"")</f>
        <v>0</v>
      </c>
      <c r="T44" s="112">
        <f t="shared" ref="T44:T75" si="13">_xlfn.XLOOKUP(L44,$C$12:$C$46,$C$12:$C$46,"")</f>
        <v>0</v>
      </c>
      <c r="U44" s="112">
        <f t="shared" ref="U44:U75" si="14">_xlfn.XLOOKUP(L44,$E$12:$E$46,$E$12:$E$46,"")</f>
        <v>0</v>
      </c>
      <c r="V44" s="112">
        <f t="shared" ref="V44:V75" si="15">_xlfn.XLOOKUP(L44,$J$12:$J$46,$J$12:$J$46,"")</f>
        <v>0</v>
      </c>
      <c r="W44" s="112">
        <f t="shared" ref="W44:W75" si="16">_xlfn.XLOOKUP(L44,$G$12:$G$46,$G$12:$G$46,"")</f>
        <v>0</v>
      </c>
      <c r="X44" s="112">
        <f t="shared" ref="X44:X75" si="17">_xlfn.XLOOKUP(L44,$H$12:$H$46,$H$12:$H$46,"")</f>
        <v>0</v>
      </c>
    </row>
    <row r="45" spans="1:24" x14ac:dyDescent="0.25">
      <c r="A45" s="96"/>
      <c r="B45" s="116"/>
      <c r="C45" s="116"/>
      <c r="D45" s="116"/>
      <c r="E45" s="116"/>
      <c r="F45" s="116"/>
      <c r="G45" s="116"/>
      <c r="H45" s="116"/>
      <c r="I45" s="116"/>
      <c r="J45" s="73"/>
      <c r="K45" s="97"/>
      <c r="L45" s="38"/>
      <c r="M45" s="38" t="str">
        <f>_xlfn.XLOOKUP(L45,'3. Raindance'!AB39:AB155,'3. Raindance'!AC39:AC155,"")</f>
        <v/>
      </c>
      <c r="N45" s="38"/>
      <c r="O45" s="105"/>
      <c r="P45" s="112">
        <f t="shared" si="9"/>
        <v>0</v>
      </c>
      <c r="Q45" s="112">
        <f t="shared" si="10"/>
        <v>0</v>
      </c>
      <c r="R45" s="114">
        <f t="shared" si="11"/>
        <v>0</v>
      </c>
      <c r="S45" s="112">
        <f t="shared" si="12"/>
        <v>0</v>
      </c>
      <c r="T45" s="112">
        <f t="shared" si="13"/>
        <v>0</v>
      </c>
      <c r="U45" s="112">
        <f t="shared" si="14"/>
        <v>0</v>
      </c>
      <c r="V45" s="112">
        <f t="shared" si="15"/>
        <v>0</v>
      </c>
      <c r="W45" s="112">
        <f t="shared" si="16"/>
        <v>0</v>
      </c>
      <c r="X45" s="112">
        <f t="shared" si="17"/>
        <v>0</v>
      </c>
    </row>
    <row r="46" spans="1:24" x14ac:dyDescent="0.25">
      <c r="A46" s="96"/>
      <c r="B46" s="116"/>
      <c r="C46" s="116"/>
      <c r="D46" s="116"/>
      <c r="E46" s="116"/>
      <c r="F46" s="116"/>
      <c r="G46" s="116"/>
      <c r="H46" s="116"/>
      <c r="I46" s="116"/>
      <c r="J46" s="73"/>
      <c r="K46" s="97"/>
      <c r="L46" s="38"/>
      <c r="M46" s="38" t="str">
        <f>_xlfn.XLOOKUP(L46,'3. Raindance'!AB40:AB156,'3. Raindance'!AC40:AC156,"")</f>
        <v/>
      </c>
      <c r="N46" s="38"/>
      <c r="O46" s="105"/>
      <c r="P46" s="112">
        <f t="shared" si="9"/>
        <v>0</v>
      </c>
      <c r="Q46" s="112">
        <f t="shared" si="10"/>
        <v>0</v>
      </c>
      <c r="R46" s="114">
        <f t="shared" si="11"/>
        <v>0</v>
      </c>
      <c r="S46" s="112">
        <f t="shared" si="12"/>
        <v>0</v>
      </c>
      <c r="T46" s="112">
        <f t="shared" si="13"/>
        <v>0</v>
      </c>
      <c r="U46" s="112">
        <f t="shared" si="14"/>
        <v>0</v>
      </c>
      <c r="V46" s="112">
        <f t="shared" si="15"/>
        <v>0</v>
      </c>
      <c r="W46" s="112">
        <f t="shared" si="16"/>
        <v>0</v>
      </c>
      <c r="X46" s="112">
        <f t="shared" si="17"/>
        <v>0</v>
      </c>
    </row>
    <row r="47" spans="1:24" x14ac:dyDescent="0.25">
      <c r="A47" s="96"/>
      <c r="B47" s="116"/>
      <c r="C47" s="116"/>
      <c r="D47" s="116"/>
      <c r="E47" s="116"/>
      <c r="F47" s="116"/>
      <c r="G47" s="116"/>
      <c r="H47" s="116"/>
      <c r="I47" s="116"/>
      <c r="J47" s="73"/>
      <c r="K47" s="97"/>
      <c r="L47" s="38"/>
      <c r="M47" s="38" t="str">
        <f>_xlfn.XLOOKUP(L47,'3. Raindance'!AB41:AB157,'3. Raindance'!AC41:AC157,"")</f>
        <v/>
      </c>
      <c r="N47" s="38"/>
      <c r="O47" s="105"/>
      <c r="P47" s="112">
        <f t="shared" si="9"/>
        <v>0</v>
      </c>
      <c r="Q47" s="112">
        <f t="shared" si="10"/>
        <v>0</v>
      </c>
      <c r="R47" s="114">
        <f t="shared" si="11"/>
        <v>0</v>
      </c>
      <c r="S47" s="112">
        <f t="shared" si="12"/>
        <v>0</v>
      </c>
      <c r="T47" s="112">
        <f t="shared" si="13"/>
        <v>0</v>
      </c>
      <c r="U47" s="112">
        <f t="shared" si="14"/>
        <v>0</v>
      </c>
      <c r="V47" s="112">
        <f t="shared" si="15"/>
        <v>0</v>
      </c>
      <c r="W47" s="112">
        <f t="shared" si="16"/>
        <v>0</v>
      </c>
      <c r="X47" s="112">
        <f t="shared" si="17"/>
        <v>0</v>
      </c>
    </row>
    <row r="48" spans="1:24" x14ac:dyDescent="0.25">
      <c r="A48" s="96"/>
      <c r="B48" s="116"/>
      <c r="C48" s="116"/>
      <c r="D48" s="116"/>
      <c r="E48" s="116"/>
      <c r="F48" s="116"/>
      <c r="G48" s="116"/>
      <c r="H48" s="116"/>
      <c r="I48" s="116"/>
      <c r="J48" s="73"/>
      <c r="K48" s="97"/>
      <c r="L48" s="38"/>
      <c r="M48" s="38" t="str">
        <f>_xlfn.XLOOKUP(L48,'3. Raindance'!AB42:AB158,'3. Raindance'!AC42:AC158,"")</f>
        <v/>
      </c>
      <c r="N48" s="38"/>
      <c r="O48" s="105"/>
      <c r="P48" s="112">
        <f t="shared" si="9"/>
        <v>0</v>
      </c>
      <c r="Q48" s="112">
        <f t="shared" si="10"/>
        <v>0</v>
      </c>
      <c r="R48" s="114">
        <f t="shared" si="11"/>
        <v>0</v>
      </c>
      <c r="S48" s="112">
        <f t="shared" si="12"/>
        <v>0</v>
      </c>
      <c r="T48" s="112">
        <f t="shared" si="13"/>
        <v>0</v>
      </c>
      <c r="U48" s="112">
        <f t="shared" si="14"/>
        <v>0</v>
      </c>
      <c r="V48" s="112">
        <f t="shared" si="15"/>
        <v>0</v>
      </c>
      <c r="W48" s="112">
        <f t="shared" si="16"/>
        <v>0</v>
      </c>
      <c r="X48" s="112">
        <f t="shared" si="17"/>
        <v>0</v>
      </c>
    </row>
    <row r="49" spans="1:24" x14ac:dyDescent="0.25">
      <c r="A49" s="96"/>
      <c r="B49" s="116"/>
      <c r="C49" s="116"/>
      <c r="D49" s="116"/>
      <c r="E49" s="116"/>
      <c r="F49" s="116"/>
      <c r="G49" s="116"/>
      <c r="H49" s="116"/>
      <c r="I49" s="116"/>
      <c r="J49" s="73"/>
      <c r="K49" s="97"/>
      <c r="L49" s="38"/>
      <c r="M49" s="38" t="str">
        <f>_xlfn.XLOOKUP(L49,'3. Raindance'!AB43:AB159,'3. Raindance'!AC43:AC159,"")</f>
        <v/>
      </c>
      <c r="N49" s="38"/>
      <c r="O49" s="105"/>
      <c r="P49" s="112">
        <f t="shared" si="9"/>
        <v>0</v>
      </c>
      <c r="Q49" s="112">
        <f t="shared" si="10"/>
        <v>0</v>
      </c>
      <c r="R49" s="114">
        <f t="shared" si="11"/>
        <v>0</v>
      </c>
      <c r="S49" s="112">
        <f t="shared" si="12"/>
        <v>0</v>
      </c>
      <c r="T49" s="112">
        <f t="shared" si="13"/>
        <v>0</v>
      </c>
      <c r="U49" s="112">
        <f t="shared" si="14"/>
        <v>0</v>
      </c>
      <c r="V49" s="112">
        <f t="shared" si="15"/>
        <v>0</v>
      </c>
      <c r="W49" s="112">
        <f t="shared" si="16"/>
        <v>0</v>
      </c>
      <c r="X49" s="112">
        <f t="shared" si="17"/>
        <v>0</v>
      </c>
    </row>
    <row r="50" spans="1:24" x14ac:dyDescent="0.25">
      <c r="A50" s="96"/>
      <c r="B50" s="116"/>
      <c r="C50" s="116"/>
      <c r="D50" s="116"/>
      <c r="E50" s="116"/>
      <c r="F50" s="116"/>
      <c r="G50" s="116"/>
      <c r="H50" s="116"/>
      <c r="I50" s="116"/>
      <c r="J50" s="73"/>
      <c r="K50" s="97"/>
      <c r="L50" s="38"/>
      <c r="M50" s="38" t="str">
        <f>_xlfn.XLOOKUP(L50,'3. Raindance'!AB44:AB160,'3. Raindance'!AC44:AC160,"")</f>
        <v/>
      </c>
      <c r="N50" s="38"/>
      <c r="O50" s="105"/>
      <c r="P50" s="112">
        <f t="shared" si="9"/>
        <v>0</v>
      </c>
      <c r="Q50" s="112">
        <f t="shared" si="10"/>
        <v>0</v>
      </c>
      <c r="R50" s="114">
        <f t="shared" si="11"/>
        <v>0</v>
      </c>
      <c r="S50" s="112">
        <f t="shared" si="12"/>
        <v>0</v>
      </c>
      <c r="T50" s="112">
        <f t="shared" si="13"/>
        <v>0</v>
      </c>
      <c r="U50" s="112">
        <f t="shared" si="14"/>
        <v>0</v>
      </c>
      <c r="V50" s="112">
        <f t="shared" si="15"/>
        <v>0</v>
      </c>
      <c r="W50" s="112">
        <f t="shared" si="16"/>
        <v>0</v>
      </c>
      <c r="X50" s="112">
        <f t="shared" si="17"/>
        <v>0</v>
      </c>
    </row>
    <row r="51" spans="1:24" x14ac:dyDescent="0.25">
      <c r="A51" s="96"/>
      <c r="B51" s="116"/>
      <c r="C51" s="116"/>
      <c r="D51" s="116"/>
      <c r="E51" s="116"/>
      <c r="F51" s="116"/>
      <c r="G51" s="116"/>
      <c r="H51" s="116"/>
      <c r="I51" s="116"/>
      <c r="J51" s="73"/>
      <c r="K51" s="97"/>
      <c r="L51" s="38"/>
      <c r="M51" s="38" t="str">
        <f>_xlfn.XLOOKUP(L51,'3. Raindance'!AB45:AB161,'3. Raindance'!AC45:AC161,"")</f>
        <v/>
      </c>
      <c r="N51" s="38"/>
      <c r="O51" s="105"/>
      <c r="P51" s="112">
        <f t="shared" si="9"/>
        <v>0</v>
      </c>
      <c r="Q51" s="112">
        <f t="shared" si="10"/>
        <v>0</v>
      </c>
      <c r="R51" s="114">
        <f t="shared" si="11"/>
        <v>0</v>
      </c>
      <c r="S51" s="112">
        <f t="shared" si="12"/>
        <v>0</v>
      </c>
      <c r="T51" s="112">
        <f t="shared" si="13"/>
        <v>0</v>
      </c>
      <c r="U51" s="112">
        <f t="shared" si="14"/>
        <v>0</v>
      </c>
      <c r="V51" s="112">
        <f t="shared" si="15"/>
        <v>0</v>
      </c>
      <c r="W51" s="112">
        <f t="shared" si="16"/>
        <v>0</v>
      </c>
      <c r="X51" s="112">
        <f t="shared" si="17"/>
        <v>0</v>
      </c>
    </row>
    <row r="52" spans="1:24" x14ac:dyDescent="0.25">
      <c r="A52" s="96"/>
      <c r="B52" s="116"/>
      <c r="C52" s="116"/>
      <c r="D52" s="116"/>
      <c r="E52" s="116"/>
      <c r="F52" s="116"/>
      <c r="G52" s="116"/>
      <c r="H52" s="116"/>
      <c r="I52" s="116"/>
      <c r="J52" s="73"/>
      <c r="K52" s="97"/>
      <c r="L52" s="38"/>
      <c r="M52" s="38" t="str">
        <f>_xlfn.XLOOKUP(L52,'3. Raindance'!AB46:AB162,'3. Raindance'!AC46:AC162,"")</f>
        <v/>
      </c>
      <c r="N52" s="38"/>
      <c r="O52" s="105"/>
      <c r="P52" s="112">
        <f t="shared" si="9"/>
        <v>0</v>
      </c>
      <c r="Q52" s="112">
        <f t="shared" si="10"/>
        <v>0</v>
      </c>
      <c r="R52" s="114">
        <f t="shared" si="11"/>
        <v>0</v>
      </c>
      <c r="S52" s="112">
        <f t="shared" si="12"/>
        <v>0</v>
      </c>
      <c r="T52" s="112">
        <f t="shared" si="13"/>
        <v>0</v>
      </c>
      <c r="U52" s="112">
        <f t="shared" si="14"/>
        <v>0</v>
      </c>
      <c r="V52" s="112">
        <f t="shared" si="15"/>
        <v>0</v>
      </c>
      <c r="W52" s="112">
        <f t="shared" si="16"/>
        <v>0</v>
      </c>
      <c r="X52" s="112">
        <f t="shared" si="17"/>
        <v>0</v>
      </c>
    </row>
    <row r="53" spans="1:24" x14ac:dyDescent="0.25">
      <c r="A53" s="96"/>
      <c r="B53" s="116"/>
      <c r="C53" s="116"/>
      <c r="D53" s="116"/>
      <c r="E53" s="116"/>
      <c r="F53" s="116"/>
      <c r="G53" s="116"/>
      <c r="H53" s="116"/>
      <c r="I53" s="116"/>
      <c r="J53" s="73"/>
      <c r="K53" s="97"/>
      <c r="L53" s="38"/>
      <c r="M53" s="38" t="str">
        <f>_xlfn.XLOOKUP(L53,'3. Raindance'!AB47:AB163,'3. Raindance'!AC47:AC163,"")</f>
        <v/>
      </c>
      <c r="N53" s="38"/>
      <c r="O53" s="105"/>
      <c r="P53" s="112">
        <f t="shared" si="9"/>
        <v>0</v>
      </c>
      <c r="Q53" s="112">
        <f t="shared" si="10"/>
        <v>0</v>
      </c>
      <c r="R53" s="114">
        <f t="shared" si="11"/>
        <v>0</v>
      </c>
      <c r="S53" s="112">
        <f t="shared" si="12"/>
        <v>0</v>
      </c>
      <c r="T53" s="112">
        <f t="shared" si="13"/>
        <v>0</v>
      </c>
      <c r="U53" s="112">
        <f t="shared" si="14"/>
        <v>0</v>
      </c>
      <c r="V53" s="112">
        <f t="shared" si="15"/>
        <v>0</v>
      </c>
      <c r="W53" s="112">
        <f t="shared" si="16"/>
        <v>0</v>
      </c>
      <c r="X53" s="112">
        <f t="shared" si="17"/>
        <v>0</v>
      </c>
    </row>
    <row r="54" spans="1:24" x14ac:dyDescent="0.25">
      <c r="A54" s="96"/>
      <c r="B54" s="116"/>
      <c r="C54" s="116"/>
      <c r="D54" s="116"/>
      <c r="E54" s="116"/>
      <c r="F54" s="116"/>
      <c r="G54" s="116"/>
      <c r="H54" s="116"/>
      <c r="I54" s="116"/>
      <c r="J54" s="73"/>
      <c r="K54" s="97"/>
      <c r="L54" s="38"/>
      <c r="M54" s="38" t="str">
        <f>_xlfn.XLOOKUP(L54,'3. Raindance'!AB48:AB164,'3. Raindance'!AC48:AC164,"")</f>
        <v/>
      </c>
      <c r="N54" s="38"/>
      <c r="O54" s="105"/>
      <c r="P54" s="112">
        <f t="shared" si="9"/>
        <v>0</v>
      </c>
      <c r="Q54" s="112">
        <f t="shared" si="10"/>
        <v>0</v>
      </c>
      <c r="R54" s="114">
        <f t="shared" si="11"/>
        <v>0</v>
      </c>
      <c r="S54" s="112">
        <f t="shared" si="12"/>
        <v>0</v>
      </c>
      <c r="T54" s="112">
        <f t="shared" si="13"/>
        <v>0</v>
      </c>
      <c r="U54" s="112">
        <f t="shared" si="14"/>
        <v>0</v>
      </c>
      <c r="V54" s="112">
        <f t="shared" si="15"/>
        <v>0</v>
      </c>
      <c r="W54" s="112">
        <f t="shared" si="16"/>
        <v>0</v>
      </c>
      <c r="X54" s="112">
        <f t="shared" si="17"/>
        <v>0</v>
      </c>
    </row>
    <row r="55" spans="1:24" x14ac:dyDescent="0.25">
      <c r="A55" s="96"/>
      <c r="B55" s="116"/>
      <c r="C55" s="116"/>
      <c r="D55" s="116"/>
      <c r="E55" s="116"/>
      <c r="F55" s="116"/>
      <c r="G55" s="116"/>
      <c r="H55" s="116"/>
      <c r="I55" s="116"/>
      <c r="J55" s="73"/>
      <c r="K55" s="97"/>
      <c r="L55" s="38"/>
      <c r="M55" s="38" t="str">
        <f>_xlfn.XLOOKUP(L55,'3. Raindance'!AB49:AB165,'3. Raindance'!AC49:AC165,"")</f>
        <v/>
      </c>
      <c r="N55" s="38"/>
      <c r="O55" s="105"/>
      <c r="P55" s="112">
        <f t="shared" si="9"/>
        <v>0</v>
      </c>
      <c r="Q55" s="112">
        <f t="shared" si="10"/>
        <v>0</v>
      </c>
      <c r="R55" s="114">
        <f t="shared" si="11"/>
        <v>0</v>
      </c>
      <c r="S55" s="112">
        <f t="shared" si="12"/>
        <v>0</v>
      </c>
      <c r="T55" s="112">
        <f t="shared" si="13"/>
        <v>0</v>
      </c>
      <c r="U55" s="112">
        <f t="shared" si="14"/>
        <v>0</v>
      </c>
      <c r="V55" s="112">
        <f t="shared" si="15"/>
        <v>0</v>
      </c>
      <c r="W55" s="112">
        <f t="shared" si="16"/>
        <v>0</v>
      </c>
      <c r="X55" s="112">
        <f t="shared" si="17"/>
        <v>0</v>
      </c>
    </row>
    <row r="56" spans="1:24" x14ac:dyDescent="0.25">
      <c r="A56" s="96"/>
      <c r="B56" s="116"/>
      <c r="C56" s="116"/>
      <c r="D56" s="116"/>
      <c r="E56" s="116"/>
      <c r="F56" s="116"/>
      <c r="G56" s="116"/>
      <c r="H56" s="116"/>
      <c r="I56" s="116"/>
      <c r="J56" s="73"/>
      <c r="K56" s="97"/>
      <c r="L56" s="38"/>
      <c r="M56" s="38" t="str">
        <f>_xlfn.XLOOKUP(L56,'3. Raindance'!AB50:AB166,'3. Raindance'!AC50:AC166,"")</f>
        <v/>
      </c>
      <c r="N56" s="38"/>
      <c r="O56" s="105"/>
      <c r="P56" s="112">
        <f t="shared" si="9"/>
        <v>0</v>
      </c>
      <c r="Q56" s="112">
        <f t="shared" si="10"/>
        <v>0</v>
      </c>
      <c r="R56" s="114">
        <f t="shared" si="11"/>
        <v>0</v>
      </c>
      <c r="S56" s="112">
        <f t="shared" si="12"/>
        <v>0</v>
      </c>
      <c r="T56" s="112">
        <f t="shared" si="13"/>
        <v>0</v>
      </c>
      <c r="U56" s="112">
        <f t="shared" si="14"/>
        <v>0</v>
      </c>
      <c r="V56" s="112">
        <f t="shared" si="15"/>
        <v>0</v>
      </c>
      <c r="W56" s="112">
        <f t="shared" si="16"/>
        <v>0</v>
      </c>
      <c r="X56" s="112">
        <f t="shared" si="17"/>
        <v>0</v>
      </c>
    </row>
    <row r="57" spans="1:24" x14ac:dyDescent="0.25">
      <c r="A57" s="96"/>
      <c r="B57" s="116"/>
      <c r="C57" s="116"/>
      <c r="D57" s="116"/>
      <c r="E57" s="116"/>
      <c r="F57" s="116"/>
      <c r="G57" s="116"/>
      <c r="H57" s="116"/>
      <c r="I57" s="116"/>
      <c r="J57" s="73"/>
      <c r="K57" s="97"/>
      <c r="L57" s="38"/>
      <c r="M57" s="38" t="str">
        <f>_xlfn.XLOOKUP(L57,'3. Raindance'!AB51:AB167,'3. Raindance'!AC51:AC167,"")</f>
        <v/>
      </c>
      <c r="N57" s="38"/>
      <c r="O57" s="105"/>
      <c r="P57" s="112">
        <f t="shared" si="9"/>
        <v>0</v>
      </c>
      <c r="Q57" s="112">
        <f t="shared" si="10"/>
        <v>0</v>
      </c>
      <c r="R57" s="114">
        <f t="shared" si="11"/>
        <v>0</v>
      </c>
      <c r="S57" s="112">
        <f t="shared" si="12"/>
        <v>0</v>
      </c>
      <c r="T57" s="112">
        <f t="shared" si="13"/>
        <v>0</v>
      </c>
      <c r="U57" s="112">
        <f t="shared" si="14"/>
        <v>0</v>
      </c>
      <c r="V57" s="112">
        <f t="shared" si="15"/>
        <v>0</v>
      </c>
      <c r="W57" s="112">
        <f t="shared" si="16"/>
        <v>0</v>
      </c>
      <c r="X57" s="112">
        <f t="shared" si="17"/>
        <v>0</v>
      </c>
    </row>
    <row r="58" spans="1:24" x14ac:dyDescent="0.25">
      <c r="A58" s="119"/>
      <c r="B58" s="118"/>
      <c r="C58" s="116"/>
      <c r="D58" s="116"/>
      <c r="E58" s="116"/>
      <c r="F58" s="116"/>
      <c r="G58" s="116"/>
      <c r="H58" s="116"/>
      <c r="I58" s="116"/>
      <c r="J58" s="73"/>
      <c r="K58" s="97"/>
      <c r="L58" s="38"/>
      <c r="M58" s="38" t="str">
        <f>_xlfn.XLOOKUP(L58,'3. Raindance'!AB52:AB168,'3. Raindance'!AC52:AC168,"")</f>
        <v/>
      </c>
      <c r="N58" s="38"/>
      <c r="O58" s="105"/>
      <c r="P58" s="112">
        <f t="shared" si="9"/>
        <v>0</v>
      </c>
      <c r="Q58" s="112">
        <f t="shared" si="10"/>
        <v>0</v>
      </c>
      <c r="R58" s="114">
        <f t="shared" si="11"/>
        <v>0</v>
      </c>
      <c r="S58" s="112">
        <f t="shared" si="12"/>
        <v>0</v>
      </c>
      <c r="T58" s="112">
        <f t="shared" si="13"/>
        <v>0</v>
      </c>
      <c r="U58" s="112">
        <f t="shared" si="14"/>
        <v>0</v>
      </c>
      <c r="V58" s="112">
        <f t="shared" si="15"/>
        <v>0</v>
      </c>
      <c r="W58" s="112">
        <f t="shared" si="16"/>
        <v>0</v>
      </c>
      <c r="X58" s="112">
        <f t="shared" si="17"/>
        <v>0</v>
      </c>
    </row>
    <row r="59" spans="1:24" x14ac:dyDescent="0.25">
      <c r="M59" s="38" t="str">
        <f>_xlfn.XLOOKUP(L59,'3. Raindance'!AB53:AB169,'3. Raindance'!AC53:AC169,"")</f>
        <v/>
      </c>
      <c r="P59">
        <f t="shared" si="9"/>
        <v>0</v>
      </c>
      <c r="Q59">
        <f t="shared" si="10"/>
        <v>0</v>
      </c>
      <c r="R59" s="57">
        <f t="shared" si="11"/>
        <v>0</v>
      </c>
      <c r="S59">
        <f t="shared" si="12"/>
        <v>0</v>
      </c>
      <c r="T59">
        <f t="shared" si="13"/>
        <v>0</v>
      </c>
      <c r="U59">
        <f t="shared" si="14"/>
        <v>0</v>
      </c>
      <c r="V59">
        <f t="shared" si="15"/>
        <v>0</v>
      </c>
      <c r="W59">
        <f t="shared" si="16"/>
        <v>0</v>
      </c>
      <c r="X59">
        <f t="shared" si="17"/>
        <v>0</v>
      </c>
    </row>
    <row r="60" spans="1:24" x14ac:dyDescent="0.25">
      <c r="M60" s="38" t="str">
        <f>_xlfn.XLOOKUP(L60,'3. Raindance'!AB54:AB170,'3. Raindance'!AC54:AC170,"")</f>
        <v/>
      </c>
      <c r="P60">
        <f t="shared" si="9"/>
        <v>0</v>
      </c>
      <c r="Q60">
        <f t="shared" si="10"/>
        <v>0</v>
      </c>
      <c r="R60" s="57">
        <f t="shared" si="11"/>
        <v>0</v>
      </c>
      <c r="S60">
        <f t="shared" si="12"/>
        <v>0</v>
      </c>
      <c r="T60">
        <f t="shared" si="13"/>
        <v>0</v>
      </c>
      <c r="U60">
        <f t="shared" si="14"/>
        <v>0</v>
      </c>
      <c r="V60">
        <f t="shared" si="15"/>
        <v>0</v>
      </c>
      <c r="W60">
        <f t="shared" si="16"/>
        <v>0</v>
      </c>
      <c r="X60">
        <f t="shared" si="17"/>
        <v>0</v>
      </c>
    </row>
    <row r="61" spans="1:24" x14ac:dyDescent="0.25">
      <c r="M61" s="38" t="str">
        <f>_xlfn.XLOOKUP(L61,'3. Raindance'!AB55:AB171,'3. Raindance'!AC55:AC171,"")</f>
        <v/>
      </c>
      <c r="P61">
        <f t="shared" si="9"/>
        <v>0</v>
      </c>
      <c r="Q61">
        <f t="shared" si="10"/>
        <v>0</v>
      </c>
      <c r="R61" s="57">
        <f t="shared" si="11"/>
        <v>0</v>
      </c>
      <c r="S61">
        <f t="shared" si="12"/>
        <v>0</v>
      </c>
      <c r="T61">
        <f t="shared" si="13"/>
        <v>0</v>
      </c>
      <c r="U61">
        <f t="shared" si="14"/>
        <v>0</v>
      </c>
      <c r="V61">
        <f t="shared" si="15"/>
        <v>0</v>
      </c>
      <c r="W61">
        <f t="shared" si="16"/>
        <v>0</v>
      </c>
      <c r="X61">
        <f t="shared" si="17"/>
        <v>0</v>
      </c>
    </row>
    <row r="62" spans="1:24" x14ac:dyDescent="0.25">
      <c r="M62" s="38" t="str">
        <f>_xlfn.XLOOKUP(L62,'3. Raindance'!AB56:AB172,'3. Raindance'!AC56:AC172,"")</f>
        <v/>
      </c>
      <c r="P62">
        <f t="shared" si="9"/>
        <v>0</v>
      </c>
      <c r="Q62">
        <f t="shared" si="10"/>
        <v>0</v>
      </c>
      <c r="R62" s="57">
        <f t="shared" si="11"/>
        <v>0</v>
      </c>
      <c r="S62">
        <f t="shared" si="12"/>
        <v>0</v>
      </c>
      <c r="T62">
        <f t="shared" si="13"/>
        <v>0</v>
      </c>
      <c r="U62">
        <f t="shared" si="14"/>
        <v>0</v>
      </c>
      <c r="V62">
        <f t="shared" si="15"/>
        <v>0</v>
      </c>
      <c r="W62">
        <f t="shared" si="16"/>
        <v>0</v>
      </c>
      <c r="X62">
        <f t="shared" si="17"/>
        <v>0</v>
      </c>
    </row>
    <row r="63" spans="1:24" x14ac:dyDescent="0.25">
      <c r="M63" s="38" t="str">
        <f>_xlfn.XLOOKUP(L63,'3. Raindance'!AB57:AB173,'3. Raindance'!AC57:AC173,"")</f>
        <v/>
      </c>
      <c r="P63">
        <f t="shared" si="9"/>
        <v>0</v>
      </c>
      <c r="Q63">
        <f t="shared" si="10"/>
        <v>0</v>
      </c>
      <c r="R63" s="57">
        <f t="shared" si="11"/>
        <v>0</v>
      </c>
      <c r="S63">
        <f t="shared" si="12"/>
        <v>0</v>
      </c>
      <c r="T63">
        <f t="shared" si="13"/>
        <v>0</v>
      </c>
      <c r="U63">
        <f t="shared" si="14"/>
        <v>0</v>
      </c>
      <c r="V63">
        <f t="shared" si="15"/>
        <v>0</v>
      </c>
      <c r="W63">
        <f t="shared" si="16"/>
        <v>0</v>
      </c>
      <c r="X63">
        <f t="shared" si="17"/>
        <v>0</v>
      </c>
    </row>
    <row r="64" spans="1:24" x14ac:dyDescent="0.25">
      <c r="M64" s="38" t="str">
        <f>_xlfn.XLOOKUP(L64,'3. Raindance'!AB58:AB174,'3. Raindance'!AC58:AC174,"")</f>
        <v/>
      </c>
      <c r="P64">
        <f t="shared" si="9"/>
        <v>0</v>
      </c>
      <c r="Q64">
        <f t="shared" si="10"/>
        <v>0</v>
      </c>
      <c r="R64" s="57">
        <f t="shared" si="11"/>
        <v>0</v>
      </c>
      <c r="S64">
        <f t="shared" si="12"/>
        <v>0</v>
      </c>
      <c r="T64">
        <f t="shared" si="13"/>
        <v>0</v>
      </c>
      <c r="U64">
        <f t="shared" si="14"/>
        <v>0</v>
      </c>
      <c r="V64">
        <f t="shared" si="15"/>
        <v>0</v>
      </c>
      <c r="W64">
        <f t="shared" si="16"/>
        <v>0</v>
      </c>
      <c r="X64">
        <f t="shared" si="17"/>
        <v>0</v>
      </c>
    </row>
    <row r="65" spans="13:24" x14ac:dyDescent="0.25">
      <c r="M65" s="38" t="str">
        <f>_xlfn.XLOOKUP(L65,'3. Raindance'!AB59:AB175,'3. Raindance'!AC59:AC175,"")</f>
        <v/>
      </c>
      <c r="P65">
        <f t="shared" si="9"/>
        <v>0</v>
      </c>
      <c r="Q65">
        <f t="shared" si="10"/>
        <v>0</v>
      </c>
      <c r="R65" s="57">
        <f t="shared" si="11"/>
        <v>0</v>
      </c>
      <c r="S65">
        <f t="shared" si="12"/>
        <v>0</v>
      </c>
      <c r="T65">
        <f t="shared" si="13"/>
        <v>0</v>
      </c>
      <c r="U65">
        <f t="shared" si="14"/>
        <v>0</v>
      </c>
      <c r="V65">
        <f t="shared" si="15"/>
        <v>0</v>
      </c>
      <c r="W65">
        <f t="shared" si="16"/>
        <v>0</v>
      </c>
      <c r="X65">
        <f t="shared" si="17"/>
        <v>0</v>
      </c>
    </row>
    <row r="66" spans="13:24" x14ac:dyDescent="0.25">
      <c r="M66" s="38" t="str">
        <f>_xlfn.XLOOKUP(L66,'3. Raindance'!AB60:AB176,'3. Raindance'!AC60:AC176,"")</f>
        <v/>
      </c>
      <c r="P66">
        <f t="shared" si="9"/>
        <v>0</v>
      </c>
      <c r="Q66">
        <f t="shared" si="10"/>
        <v>0</v>
      </c>
      <c r="R66" s="57">
        <f t="shared" si="11"/>
        <v>0</v>
      </c>
      <c r="S66">
        <f t="shared" si="12"/>
        <v>0</v>
      </c>
      <c r="T66">
        <f t="shared" si="13"/>
        <v>0</v>
      </c>
      <c r="U66">
        <f t="shared" si="14"/>
        <v>0</v>
      </c>
      <c r="V66">
        <f t="shared" si="15"/>
        <v>0</v>
      </c>
      <c r="W66">
        <f t="shared" si="16"/>
        <v>0</v>
      </c>
      <c r="X66">
        <f t="shared" si="17"/>
        <v>0</v>
      </c>
    </row>
    <row r="67" spans="13:24" x14ac:dyDescent="0.25">
      <c r="M67" s="38" t="str">
        <f>_xlfn.XLOOKUP(L67,'3. Raindance'!AB61:AB177,'3. Raindance'!AC61:AC177,"")</f>
        <v/>
      </c>
      <c r="P67">
        <f t="shared" si="9"/>
        <v>0</v>
      </c>
      <c r="Q67">
        <f t="shared" si="10"/>
        <v>0</v>
      </c>
      <c r="R67" s="57">
        <f t="shared" si="11"/>
        <v>0</v>
      </c>
      <c r="S67">
        <f t="shared" si="12"/>
        <v>0</v>
      </c>
      <c r="T67">
        <f t="shared" si="13"/>
        <v>0</v>
      </c>
      <c r="U67">
        <f t="shared" si="14"/>
        <v>0</v>
      </c>
      <c r="V67">
        <f t="shared" si="15"/>
        <v>0</v>
      </c>
      <c r="W67">
        <f t="shared" si="16"/>
        <v>0</v>
      </c>
      <c r="X67">
        <f t="shared" si="17"/>
        <v>0</v>
      </c>
    </row>
    <row r="68" spans="13:24" x14ac:dyDescent="0.25">
      <c r="M68" s="38" t="str">
        <f>_xlfn.XLOOKUP(L68,'3. Raindance'!AB62:AB178,'3. Raindance'!AC62:AC178,"")</f>
        <v/>
      </c>
      <c r="P68">
        <f t="shared" si="9"/>
        <v>0</v>
      </c>
      <c r="Q68">
        <f t="shared" si="10"/>
        <v>0</v>
      </c>
      <c r="R68" s="57">
        <f t="shared" si="11"/>
        <v>0</v>
      </c>
      <c r="S68">
        <f t="shared" si="12"/>
        <v>0</v>
      </c>
      <c r="T68">
        <f t="shared" si="13"/>
        <v>0</v>
      </c>
      <c r="U68">
        <f t="shared" si="14"/>
        <v>0</v>
      </c>
      <c r="V68">
        <f t="shared" si="15"/>
        <v>0</v>
      </c>
      <c r="W68">
        <f t="shared" si="16"/>
        <v>0</v>
      </c>
      <c r="X68">
        <f t="shared" si="17"/>
        <v>0</v>
      </c>
    </row>
    <row r="69" spans="13:24" x14ac:dyDescent="0.25">
      <c r="M69" s="38" t="str">
        <f>_xlfn.XLOOKUP(L69,'3. Raindance'!AB63:AB179,'3. Raindance'!AC63:AC179,"")</f>
        <v/>
      </c>
      <c r="P69">
        <f t="shared" si="9"/>
        <v>0</v>
      </c>
      <c r="Q69">
        <f t="shared" si="10"/>
        <v>0</v>
      </c>
      <c r="R69" s="57">
        <f t="shared" si="11"/>
        <v>0</v>
      </c>
      <c r="S69">
        <f t="shared" si="12"/>
        <v>0</v>
      </c>
      <c r="T69">
        <f t="shared" si="13"/>
        <v>0</v>
      </c>
      <c r="U69">
        <f t="shared" si="14"/>
        <v>0</v>
      </c>
      <c r="V69">
        <f t="shared" si="15"/>
        <v>0</v>
      </c>
      <c r="W69">
        <f t="shared" si="16"/>
        <v>0</v>
      </c>
      <c r="X69">
        <f t="shared" si="17"/>
        <v>0</v>
      </c>
    </row>
    <row r="70" spans="13:24" x14ac:dyDescent="0.25">
      <c r="M70" s="38" t="str">
        <f>_xlfn.XLOOKUP(L70,'3. Raindance'!AB64:AB180,'3. Raindance'!AC64:AC180,"")</f>
        <v/>
      </c>
      <c r="P70">
        <f t="shared" si="9"/>
        <v>0</v>
      </c>
      <c r="Q70">
        <f t="shared" si="10"/>
        <v>0</v>
      </c>
      <c r="R70" s="57">
        <f t="shared" si="11"/>
        <v>0</v>
      </c>
      <c r="S70">
        <f t="shared" si="12"/>
        <v>0</v>
      </c>
      <c r="T70">
        <f t="shared" si="13"/>
        <v>0</v>
      </c>
      <c r="U70">
        <f t="shared" si="14"/>
        <v>0</v>
      </c>
      <c r="V70">
        <f t="shared" si="15"/>
        <v>0</v>
      </c>
      <c r="W70">
        <f t="shared" si="16"/>
        <v>0</v>
      </c>
      <c r="X70">
        <f t="shared" si="17"/>
        <v>0</v>
      </c>
    </row>
    <row r="71" spans="13:24" x14ac:dyDescent="0.25">
      <c r="M71" s="38" t="str">
        <f>_xlfn.XLOOKUP(L71,'3. Raindance'!AB65:AB181,'3. Raindance'!AC65:AC181,"")</f>
        <v/>
      </c>
      <c r="P71">
        <f t="shared" si="9"/>
        <v>0</v>
      </c>
      <c r="Q71">
        <f t="shared" si="10"/>
        <v>0</v>
      </c>
      <c r="R71" s="57">
        <f t="shared" si="11"/>
        <v>0</v>
      </c>
      <c r="S71">
        <f t="shared" si="12"/>
        <v>0</v>
      </c>
      <c r="T71">
        <f t="shared" si="13"/>
        <v>0</v>
      </c>
      <c r="U71">
        <f t="shared" si="14"/>
        <v>0</v>
      </c>
      <c r="V71">
        <f t="shared" si="15"/>
        <v>0</v>
      </c>
      <c r="W71">
        <f t="shared" si="16"/>
        <v>0</v>
      </c>
      <c r="X71">
        <f t="shared" si="17"/>
        <v>0</v>
      </c>
    </row>
    <row r="72" spans="13:24" x14ac:dyDescent="0.25">
      <c r="M72" s="38" t="str">
        <f>_xlfn.XLOOKUP(L72,'3. Raindance'!AB66:AB182,'3. Raindance'!AC66:AC182,"")</f>
        <v/>
      </c>
      <c r="P72">
        <f t="shared" si="9"/>
        <v>0</v>
      </c>
      <c r="Q72">
        <f t="shared" si="10"/>
        <v>0</v>
      </c>
      <c r="R72" s="57">
        <f t="shared" si="11"/>
        <v>0</v>
      </c>
      <c r="S72">
        <f t="shared" si="12"/>
        <v>0</v>
      </c>
      <c r="T72">
        <f t="shared" si="13"/>
        <v>0</v>
      </c>
      <c r="U72">
        <f t="shared" si="14"/>
        <v>0</v>
      </c>
      <c r="V72">
        <f t="shared" si="15"/>
        <v>0</v>
      </c>
      <c r="W72">
        <f t="shared" si="16"/>
        <v>0</v>
      </c>
      <c r="X72">
        <f t="shared" si="17"/>
        <v>0</v>
      </c>
    </row>
    <row r="73" spans="13:24" x14ac:dyDescent="0.25">
      <c r="M73" s="38" t="str">
        <f>_xlfn.XLOOKUP(L73,'3. Raindance'!AB67:AB183,'3. Raindance'!AC67:AC183,"")</f>
        <v/>
      </c>
      <c r="P73">
        <f t="shared" si="9"/>
        <v>0</v>
      </c>
      <c r="Q73">
        <f t="shared" si="10"/>
        <v>0</v>
      </c>
      <c r="R73" s="57">
        <f t="shared" si="11"/>
        <v>0</v>
      </c>
      <c r="S73">
        <f t="shared" si="12"/>
        <v>0</v>
      </c>
      <c r="T73">
        <f t="shared" si="13"/>
        <v>0</v>
      </c>
      <c r="U73">
        <f t="shared" si="14"/>
        <v>0</v>
      </c>
      <c r="V73">
        <f t="shared" si="15"/>
        <v>0</v>
      </c>
      <c r="W73">
        <f t="shared" si="16"/>
        <v>0</v>
      </c>
      <c r="X73">
        <f t="shared" si="17"/>
        <v>0</v>
      </c>
    </row>
    <row r="74" spans="13:24" x14ac:dyDescent="0.25">
      <c r="M74" s="38" t="str">
        <f>_xlfn.XLOOKUP(L74,'3. Raindance'!AB68:AB184,'3. Raindance'!AC68:AC184,"")</f>
        <v/>
      </c>
      <c r="P74">
        <f t="shared" si="9"/>
        <v>0</v>
      </c>
      <c r="Q74">
        <f t="shared" si="10"/>
        <v>0</v>
      </c>
      <c r="R74" s="57">
        <f t="shared" si="11"/>
        <v>0</v>
      </c>
      <c r="S74">
        <f t="shared" si="12"/>
        <v>0</v>
      </c>
      <c r="T74">
        <f t="shared" si="13"/>
        <v>0</v>
      </c>
      <c r="U74">
        <f t="shared" si="14"/>
        <v>0</v>
      </c>
      <c r="V74">
        <f t="shared" si="15"/>
        <v>0</v>
      </c>
      <c r="W74">
        <f t="shared" si="16"/>
        <v>0</v>
      </c>
      <c r="X74">
        <f t="shared" si="17"/>
        <v>0</v>
      </c>
    </row>
    <row r="75" spans="13:24" x14ac:dyDescent="0.25">
      <c r="M75" s="38" t="str">
        <f>_xlfn.XLOOKUP(L75,'3. Raindance'!AB69:AB185,'3. Raindance'!AC69:AC185,"")</f>
        <v/>
      </c>
      <c r="P75">
        <f t="shared" si="9"/>
        <v>0</v>
      </c>
      <c r="Q75">
        <f t="shared" si="10"/>
        <v>0</v>
      </c>
      <c r="R75" s="57">
        <f t="shared" si="11"/>
        <v>0</v>
      </c>
      <c r="S75">
        <f t="shared" si="12"/>
        <v>0</v>
      </c>
      <c r="T75">
        <f t="shared" si="13"/>
        <v>0</v>
      </c>
      <c r="U75">
        <f t="shared" si="14"/>
        <v>0</v>
      </c>
      <c r="V75">
        <f t="shared" si="15"/>
        <v>0</v>
      </c>
      <c r="W75">
        <f t="shared" si="16"/>
        <v>0</v>
      </c>
      <c r="X75">
        <f t="shared" si="17"/>
        <v>0</v>
      </c>
    </row>
    <row r="76" spans="13:24" x14ac:dyDescent="0.25">
      <c r="M76" s="38" t="str">
        <f>_xlfn.XLOOKUP(L76,'3. Raindance'!AB70:AB186,'3. Raindance'!AC70:AC186,"")</f>
        <v/>
      </c>
      <c r="P76">
        <f t="shared" ref="P76:P87" si="18">_xlfn.XLOOKUP(L76,$B$12:$B$46,$B$12:$B$46,"")</f>
        <v>0</v>
      </c>
      <c r="Q76">
        <f t="shared" ref="Q76:Q87" si="19">_xlfn.XLOOKUP(L76,$D$12:$D$46,$D$12:$D$46,"")</f>
        <v>0</v>
      </c>
      <c r="R76" s="57">
        <f t="shared" ref="R76:R87" si="20">_xlfn.XLOOKUP(L76,$F$12:$F$46,$F$12:$F$46,"")</f>
        <v>0</v>
      </c>
      <c r="S76">
        <f t="shared" ref="S76:S87" si="21">_xlfn.XLOOKUP(L76,$I$12:$I$46,$I$12:$I$46,"")</f>
        <v>0</v>
      </c>
      <c r="T76">
        <f t="shared" ref="T76:T87" si="22">_xlfn.XLOOKUP(L76,$C$12:$C$46,$C$12:$C$46,"")</f>
        <v>0</v>
      </c>
      <c r="U76">
        <f t="shared" ref="U76:U87" si="23">_xlfn.XLOOKUP(L76,$E$12:$E$46,$E$12:$E$46,"")</f>
        <v>0</v>
      </c>
      <c r="V76">
        <f t="shared" ref="V76:V87" si="24">_xlfn.XLOOKUP(L76,$J$12:$J$46,$J$12:$J$46,"")</f>
        <v>0</v>
      </c>
      <c r="W76">
        <f t="shared" ref="W76:W87" si="25">_xlfn.XLOOKUP(L76,$G$12:$G$46,$G$12:$G$46,"")</f>
        <v>0</v>
      </c>
      <c r="X76">
        <f t="shared" ref="X76:X87" si="26">_xlfn.XLOOKUP(L76,$H$12:$H$46,$H$12:$H$46,"")</f>
        <v>0</v>
      </c>
    </row>
    <row r="77" spans="13:24" x14ac:dyDescent="0.25">
      <c r="M77" s="38" t="str">
        <f>_xlfn.XLOOKUP(L77,'3. Raindance'!AB71:AB187,'3. Raindance'!AC71:AC187,"")</f>
        <v/>
      </c>
      <c r="P77">
        <f t="shared" si="18"/>
        <v>0</v>
      </c>
      <c r="Q77">
        <f t="shared" si="19"/>
        <v>0</v>
      </c>
      <c r="R77" s="57">
        <f t="shared" si="20"/>
        <v>0</v>
      </c>
      <c r="S77">
        <f t="shared" si="21"/>
        <v>0</v>
      </c>
      <c r="T77">
        <f t="shared" si="22"/>
        <v>0</v>
      </c>
      <c r="U77">
        <f t="shared" si="23"/>
        <v>0</v>
      </c>
      <c r="V77">
        <f t="shared" si="24"/>
        <v>0</v>
      </c>
      <c r="W77">
        <f t="shared" si="25"/>
        <v>0</v>
      </c>
      <c r="X77">
        <f t="shared" si="26"/>
        <v>0</v>
      </c>
    </row>
    <row r="78" spans="13:24" x14ac:dyDescent="0.25">
      <c r="M78" s="38" t="str">
        <f>_xlfn.XLOOKUP(L78,'3. Raindance'!AB72:AB188,'3. Raindance'!AC72:AC188,"")</f>
        <v/>
      </c>
      <c r="P78">
        <f t="shared" si="18"/>
        <v>0</v>
      </c>
      <c r="Q78">
        <f t="shared" si="19"/>
        <v>0</v>
      </c>
      <c r="R78" s="57">
        <f t="shared" si="20"/>
        <v>0</v>
      </c>
      <c r="S78">
        <f t="shared" si="21"/>
        <v>0</v>
      </c>
      <c r="T78">
        <f t="shared" si="22"/>
        <v>0</v>
      </c>
      <c r="U78">
        <f t="shared" si="23"/>
        <v>0</v>
      </c>
      <c r="V78">
        <f t="shared" si="24"/>
        <v>0</v>
      </c>
      <c r="W78">
        <f t="shared" si="25"/>
        <v>0</v>
      </c>
      <c r="X78">
        <f t="shared" si="26"/>
        <v>0</v>
      </c>
    </row>
    <row r="79" spans="13:24" x14ac:dyDescent="0.25">
      <c r="M79" s="38" t="str">
        <f>_xlfn.XLOOKUP(L79,'3. Raindance'!AB73:AB189,'3. Raindance'!AC73:AC189,"")</f>
        <v/>
      </c>
      <c r="P79">
        <f t="shared" si="18"/>
        <v>0</v>
      </c>
      <c r="Q79">
        <f t="shared" si="19"/>
        <v>0</v>
      </c>
      <c r="R79" s="57">
        <f t="shared" si="20"/>
        <v>0</v>
      </c>
      <c r="S79">
        <f t="shared" si="21"/>
        <v>0</v>
      </c>
      <c r="T79">
        <f t="shared" si="22"/>
        <v>0</v>
      </c>
      <c r="U79">
        <f t="shared" si="23"/>
        <v>0</v>
      </c>
      <c r="V79">
        <f t="shared" si="24"/>
        <v>0</v>
      </c>
      <c r="W79">
        <f t="shared" si="25"/>
        <v>0</v>
      </c>
      <c r="X79">
        <f t="shared" si="26"/>
        <v>0</v>
      </c>
    </row>
    <row r="80" spans="13:24" x14ac:dyDescent="0.25">
      <c r="M80" s="38" t="str">
        <f>_xlfn.XLOOKUP(L80,'3. Raindance'!AB74:AB190,'3. Raindance'!AC74:AC190,"")</f>
        <v/>
      </c>
      <c r="P80">
        <f t="shared" si="18"/>
        <v>0</v>
      </c>
      <c r="Q80">
        <f t="shared" si="19"/>
        <v>0</v>
      </c>
      <c r="R80" s="57">
        <f t="shared" si="20"/>
        <v>0</v>
      </c>
      <c r="S80">
        <f t="shared" si="21"/>
        <v>0</v>
      </c>
      <c r="T80">
        <f t="shared" si="22"/>
        <v>0</v>
      </c>
      <c r="U80">
        <f t="shared" si="23"/>
        <v>0</v>
      </c>
      <c r="V80">
        <f t="shared" si="24"/>
        <v>0</v>
      </c>
      <c r="W80">
        <f t="shared" si="25"/>
        <v>0</v>
      </c>
      <c r="X80">
        <f t="shared" si="26"/>
        <v>0</v>
      </c>
    </row>
    <row r="81" spans="13:24" x14ac:dyDescent="0.25">
      <c r="M81" s="38" t="str">
        <f>_xlfn.XLOOKUP(L81,'3. Raindance'!AB75:AB191,'3. Raindance'!AC75:AC191,"")</f>
        <v/>
      </c>
      <c r="P81">
        <f t="shared" si="18"/>
        <v>0</v>
      </c>
      <c r="Q81">
        <f t="shared" si="19"/>
        <v>0</v>
      </c>
      <c r="R81" s="57">
        <f t="shared" si="20"/>
        <v>0</v>
      </c>
      <c r="S81">
        <f t="shared" si="21"/>
        <v>0</v>
      </c>
      <c r="T81">
        <f t="shared" si="22"/>
        <v>0</v>
      </c>
      <c r="U81">
        <f t="shared" si="23"/>
        <v>0</v>
      </c>
      <c r="V81">
        <f t="shared" si="24"/>
        <v>0</v>
      </c>
      <c r="W81">
        <f t="shared" si="25"/>
        <v>0</v>
      </c>
      <c r="X81">
        <f t="shared" si="26"/>
        <v>0</v>
      </c>
    </row>
    <row r="82" spans="13:24" x14ac:dyDescent="0.25">
      <c r="M82" s="38" t="str">
        <f>_xlfn.XLOOKUP(L82,'3. Raindance'!AB76:AB192,'3. Raindance'!AC76:AC192,"")</f>
        <v/>
      </c>
      <c r="P82">
        <f t="shared" si="18"/>
        <v>0</v>
      </c>
      <c r="Q82">
        <f t="shared" si="19"/>
        <v>0</v>
      </c>
      <c r="R82" s="57">
        <f t="shared" si="20"/>
        <v>0</v>
      </c>
      <c r="S82">
        <f t="shared" si="21"/>
        <v>0</v>
      </c>
      <c r="T82">
        <f t="shared" si="22"/>
        <v>0</v>
      </c>
      <c r="U82">
        <f t="shared" si="23"/>
        <v>0</v>
      </c>
      <c r="V82">
        <f t="shared" si="24"/>
        <v>0</v>
      </c>
      <c r="W82">
        <f t="shared" si="25"/>
        <v>0</v>
      </c>
      <c r="X82">
        <f t="shared" si="26"/>
        <v>0</v>
      </c>
    </row>
    <row r="83" spans="13:24" x14ac:dyDescent="0.25">
      <c r="M83" s="38" t="str">
        <f>_xlfn.XLOOKUP(L83,'3. Raindance'!AB77:AB193,'3. Raindance'!AC77:AC193,"")</f>
        <v/>
      </c>
      <c r="P83">
        <f t="shared" si="18"/>
        <v>0</v>
      </c>
      <c r="Q83">
        <f t="shared" si="19"/>
        <v>0</v>
      </c>
      <c r="R83" s="57">
        <f t="shared" si="20"/>
        <v>0</v>
      </c>
      <c r="S83">
        <f t="shared" si="21"/>
        <v>0</v>
      </c>
      <c r="T83">
        <f t="shared" si="22"/>
        <v>0</v>
      </c>
      <c r="U83">
        <f t="shared" si="23"/>
        <v>0</v>
      </c>
      <c r="V83">
        <f t="shared" si="24"/>
        <v>0</v>
      </c>
      <c r="W83">
        <f t="shared" si="25"/>
        <v>0</v>
      </c>
      <c r="X83">
        <f t="shared" si="26"/>
        <v>0</v>
      </c>
    </row>
    <row r="84" spans="13:24" x14ac:dyDescent="0.25">
      <c r="M84" s="38" t="str">
        <f>_xlfn.XLOOKUP(L84,'3. Raindance'!AB78:AB194,'3. Raindance'!AC78:AC194,"")</f>
        <v/>
      </c>
      <c r="P84">
        <f t="shared" si="18"/>
        <v>0</v>
      </c>
      <c r="Q84">
        <f t="shared" si="19"/>
        <v>0</v>
      </c>
      <c r="R84" s="57">
        <f t="shared" si="20"/>
        <v>0</v>
      </c>
      <c r="S84">
        <f t="shared" si="21"/>
        <v>0</v>
      </c>
      <c r="T84">
        <f t="shared" si="22"/>
        <v>0</v>
      </c>
      <c r="U84">
        <f t="shared" si="23"/>
        <v>0</v>
      </c>
      <c r="V84">
        <f t="shared" si="24"/>
        <v>0</v>
      </c>
      <c r="W84">
        <f t="shared" si="25"/>
        <v>0</v>
      </c>
      <c r="X84">
        <f t="shared" si="26"/>
        <v>0</v>
      </c>
    </row>
    <row r="85" spans="13:24" x14ac:dyDescent="0.25">
      <c r="M85" s="38" t="str">
        <f>_xlfn.XLOOKUP(L85,'3. Raindance'!AB79:AB195,'3. Raindance'!AC79:AC195,"")</f>
        <v/>
      </c>
      <c r="P85">
        <f t="shared" si="18"/>
        <v>0</v>
      </c>
      <c r="Q85">
        <f t="shared" si="19"/>
        <v>0</v>
      </c>
      <c r="R85" s="57">
        <f t="shared" si="20"/>
        <v>0</v>
      </c>
      <c r="S85">
        <f t="shared" si="21"/>
        <v>0</v>
      </c>
      <c r="T85">
        <f t="shared" si="22"/>
        <v>0</v>
      </c>
      <c r="U85">
        <f t="shared" si="23"/>
        <v>0</v>
      </c>
      <c r="V85">
        <f t="shared" si="24"/>
        <v>0</v>
      </c>
      <c r="W85">
        <f t="shared" si="25"/>
        <v>0</v>
      </c>
      <c r="X85">
        <f t="shared" si="26"/>
        <v>0</v>
      </c>
    </row>
    <row r="86" spans="13:24" x14ac:dyDescent="0.25">
      <c r="M86" s="38" t="str">
        <f>_xlfn.XLOOKUP(L86,'3. Raindance'!AB80:AB196,'3. Raindance'!AC80:AC196,"")</f>
        <v/>
      </c>
      <c r="P86">
        <f t="shared" si="18"/>
        <v>0</v>
      </c>
      <c r="Q86">
        <f t="shared" si="19"/>
        <v>0</v>
      </c>
      <c r="R86" s="57">
        <f t="shared" si="20"/>
        <v>0</v>
      </c>
      <c r="S86">
        <f t="shared" si="21"/>
        <v>0</v>
      </c>
      <c r="T86">
        <f t="shared" si="22"/>
        <v>0</v>
      </c>
      <c r="U86">
        <f t="shared" si="23"/>
        <v>0</v>
      </c>
      <c r="V86">
        <f t="shared" si="24"/>
        <v>0</v>
      </c>
      <c r="W86">
        <f t="shared" si="25"/>
        <v>0</v>
      </c>
      <c r="X86">
        <f t="shared" si="26"/>
        <v>0</v>
      </c>
    </row>
    <row r="87" spans="13:24" x14ac:dyDescent="0.25">
      <c r="M87" s="38" t="str">
        <f>_xlfn.XLOOKUP(L87,'3. Raindance'!AB81:AB197,'3. Raindance'!AC81:AC197,"")</f>
        <v/>
      </c>
      <c r="P87">
        <f t="shared" si="18"/>
        <v>0</v>
      </c>
      <c r="Q87">
        <f t="shared" si="19"/>
        <v>0</v>
      </c>
      <c r="R87" s="57">
        <f t="shared" si="20"/>
        <v>0</v>
      </c>
      <c r="S87">
        <f t="shared" si="21"/>
        <v>0</v>
      </c>
      <c r="T87">
        <f t="shared" si="22"/>
        <v>0</v>
      </c>
      <c r="U87">
        <f t="shared" si="23"/>
        <v>0</v>
      </c>
      <c r="V87">
        <f t="shared" si="24"/>
        <v>0</v>
      </c>
      <c r="W87">
        <f t="shared" si="25"/>
        <v>0</v>
      </c>
      <c r="X87">
        <f t="shared" si="26"/>
        <v>0</v>
      </c>
    </row>
    <row r="88" spans="13:24" x14ac:dyDescent="0.25">
      <c r="M88" s="38" t="str">
        <f>_xlfn.XLOOKUP(L88,'3. Raindance'!AB82:AB198,'3. Raindance'!AC82:AC198,"")</f>
        <v/>
      </c>
    </row>
    <row r="89" spans="13:24" x14ac:dyDescent="0.25">
      <c r="M89" s="38" t="str">
        <f>_xlfn.XLOOKUP(L89,'3. Raindance'!AB83:AB199,'3. Raindance'!AC83:AC199,"")</f>
        <v/>
      </c>
    </row>
    <row r="90" spans="13:24" x14ac:dyDescent="0.25">
      <c r="M90" s="38" t="str">
        <f>_xlfn.XLOOKUP(L90,'3. Raindance'!AB84:AB200,'3. Raindance'!AC84:AC200,"")</f>
        <v/>
      </c>
    </row>
    <row r="91" spans="13:24" x14ac:dyDescent="0.25">
      <c r="M91" s="38" t="str">
        <f>_xlfn.XLOOKUP(L91,'3. Raindance'!AB85:AB201,'3. Raindance'!AC85:AC201,"")</f>
        <v/>
      </c>
    </row>
    <row r="92" spans="13:24" x14ac:dyDescent="0.25">
      <c r="M92" s="38" t="str">
        <f>_xlfn.XLOOKUP(L92,'3. Raindance'!AB86:AB202,'3. Raindance'!AC86:AC202,"")</f>
        <v/>
      </c>
    </row>
    <row r="93" spans="13:24" x14ac:dyDescent="0.25">
      <c r="M93" s="38" t="str">
        <f>_xlfn.XLOOKUP(L93,'3. Raindance'!AB87:AB203,'3. Raindance'!AC87:AC203,"")</f>
        <v/>
      </c>
    </row>
    <row r="94" spans="13:24" x14ac:dyDescent="0.25">
      <c r="M94" s="38" t="str">
        <f>_xlfn.XLOOKUP(L94,'3. Raindance'!AB88:AB204,'3. Raindance'!AC88:AC204,"")</f>
        <v/>
      </c>
    </row>
    <row r="95" spans="13:24" x14ac:dyDescent="0.25">
      <c r="M95" s="38" t="str">
        <f>_xlfn.XLOOKUP(L95,'3. Raindance'!AB89:AB205,'3. Raindance'!AC89:AC205,"")</f>
        <v/>
      </c>
    </row>
    <row r="96" spans="13:24" x14ac:dyDescent="0.25">
      <c r="M96" s="38" t="str">
        <f>_xlfn.XLOOKUP(L96,'3. Raindance'!AB90:AB206,'3. Raindance'!AC90:AC206,"")</f>
        <v/>
      </c>
    </row>
    <row r="97" spans="13:13" x14ac:dyDescent="0.25">
      <c r="M97" s="38" t="str">
        <f>_xlfn.XLOOKUP(L97,'3. Raindance'!AB91:AB207,'3. Raindance'!AC91:AC207,"")</f>
        <v/>
      </c>
    </row>
    <row r="98" spans="13:13" x14ac:dyDescent="0.25">
      <c r="M98" s="38" t="str">
        <f>_xlfn.XLOOKUP(L98,'3. Raindance'!AB92:AB208,'3. Raindance'!AC92:AC208,"")</f>
        <v/>
      </c>
    </row>
    <row r="99" spans="13:13" x14ac:dyDescent="0.25">
      <c r="M99" s="38" t="str">
        <f>_xlfn.XLOOKUP(L99,'3. Raindance'!AB93:AB209,'3. Raindance'!AC93:AC209,"")</f>
        <v/>
      </c>
    </row>
    <row r="100" spans="13:13" x14ac:dyDescent="0.25">
      <c r="M100" s="38" t="str">
        <f>_xlfn.XLOOKUP(L100,'3. Raindance'!AB94:AB210,'3. Raindance'!AC94:AC210,"")</f>
        <v/>
      </c>
    </row>
    <row r="101" spans="13:13" x14ac:dyDescent="0.25">
      <c r="M101" s="38" t="str">
        <f>_xlfn.XLOOKUP(L101,'3. Raindance'!AB95:AB211,'3. Raindance'!AC95:AC211,"")</f>
        <v/>
      </c>
    </row>
    <row r="102" spans="13:13" x14ac:dyDescent="0.25">
      <c r="M102" s="38" t="str">
        <f>_xlfn.XLOOKUP(L102,'3. Raindance'!AB96:AB212,'3. Raindance'!AC96:AC212,"")</f>
        <v/>
      </c>
    </row>
    <row r="103" spans="13:13" x14ac:dyDescent="0.25">
      <c r="M103" s="38" t="str">
        <f>_xlfn.XLOOKUP(L103,'3. Raindance'!AB97:AB213,'3. Raindance'!AC97:AC213,"")</f>
        <v/>
      </c>
    </row>
    <row r="104" spans="13:13" x14ac:dyDescent="0.25">
      <c r="M104" s="38" t="str">
        <f>_xlfn.XLOOKUP(L104,'3. Raindance'!AB98:AB214,'3. Raindance'!AC98:AC214,"")</f>
        <v/>
      </c>
    </row>
    <row r="105" spans="13:13" x14ac:dyDescent="0.25">
      <c r="M105" s="38" t="str">
        <f>_xlfn.XLOOKUP(L105,'3. Raindance'!AB99:AB215,'3. Raindance'!AC99:AC215,"")</f>
        <v/>
      </c>
    </row>
    <row r="106" spans="13:13" x14ac:dyDescent="0.25">
      <c r="M106" s="38" t="str">
        <f>_xlfn.XLOOKUP(L106,'3. Raindance'!AB100:AB216,'3. Raindance'!AC100:AC216,"")</f>
        <v/>
      </c>
    </row>
    <row r="107" spans="13:13" x14ac:dyDescent="0.25">
      <c r="M107" s="38" t="str">
        <f>_xlfn.XLOOKUP(L107,'3. Raindance'!AB101:AB217,'3. Raindance'!AC101:AC217,"")</f>
        <v/>
      </c>
    </row>
    <row r="108" spans="13:13" x14ac:dyDescent="0.25">
      <c r="M108" s="38" t="str">
        <f>_xlfn.XLOOKUP(L108,'3. Raindance'!AB102:AB218,'3. Raindance'!AC102:AC218,"")</f>
        <v/>
      </c>
    </row>
    <row r="109" spans="13:13" x14ac:dyDescent="0.25">
      <c r="M109" s="38" t="str">
        <f>_xlfn.XLOOKUP(L109,'3. Raindance'!AB103:AB219,'3. Raindance'!AC103:AC219,"")</f>
        <v/>
      </c>
    </row>
    <row r="110" spans="13:13" x14ac:dyDescent="0.25">
      <c r="M110" s="38" t="str">
        <f>_xlfn.XLOOKUP(L110,'3. Raindance'!AB104:AB220,'3. Raindance'!AC104:AC220,"")</f>
        <v/>
      </c>
    </row>
    <row r="111" spans="13:13" x14ac:dyDescent="0.25">
      <c r="M111" s="38" t="str">
        <f>_xlfn.XLOOKUP(L111,'3. Raindance'!AB105:AB221,'3. Raindance'!AC105:AC221,"")</f>
        <v/>
      </c>
    </row>
    <row r="112" spans="13:13" x14ac:dyDescent="0.25">
      <c r="M112" s="38" t="str">
        <f>_xlfn.XLOOKUP(L112,'3. Raindance'!AB106:AB222,'3. Raindance'!AC106:AC222,"")</f>
        <v/>
      </c>
    </row>
    <row r="113" spans="13:13" x14ac:dyDescent="0.25">
      <c r="M113" s="38" t="str">
        <f>_xlfn.XLOOKUP(L113,'3. Raindance'!AB107:AB223,'3. Raindance'!AC107:AC223,"")</f>
        <v/>
      </c>
    </row>
    <row r="114" spans="13:13" x14ac:dyDescent="0.25">
      <c r="M114" s="38" t="str">
        <f>_xlfn.XLOOKUP(L114,'3. Raindance'!AB108:AB224,'3. Raindance'!AC108:AC224,"")</f>
        <v/>
      </c>
    </row>
    <row r="115" spans="13:13" x14ac:dyDescent="0.25">
      <c r="M115" s="38" t="str">
        <f>_xlfn.XLOOKUP(L115,'3. Raindance'!AB109:AB225,'3. Raindance'!AC109:AC225,"")</f>
        <v/>
      </c>
    </row>
    <row r="116" spans="13:13" x14ac:dyDescent="0.25">
      <c r="M116" s="38" t="str">
        <f>_xlfn.XLOOKUP(L116,'3. Raindance'!AB110:AB226,'3. Raindance'!AC110:AC226,"")</f>
        <v/>
      </c>
    </row>
    <row r="117" spans="13:13" x14ac:dyDescent="0.25">
      <c r="M117" s="38" t="str">
        <f>_xlfn.XLOOKUP(L117,'3. Raindance'!AB111:AB227,'3. Raindance'!AC111:AC227,"")</f>
        <v/>
      </c>
    </row>
    <row r="118" spans="13:13" x14ac:dyDescent="0.25">
      <c r="M118" s="38" t="str">
        <f>_xlfn.XLOOKUP(L118,'3. Raindance'!AB112:AB228,'3. Raindance'!AC112:AC228,"")</f>
        <v/>
      </c>
    </row>
    <row r="119" spans="13:13" x14ac:dyDescent="0.25">
      <c r="M119" s="38" t="str">
        <f>_xlfn.XLOOKUP(L119,'3. Raindance'!AB113:AB229,'3. Raindance'!AC113:AC229,"")</f>
        <v/>
      </c>
    </row>
    <row r="120" spans="13:13" x14ac:dyDescent="0.25">
      <c r="M120" s="38" t="str">
        <f>_xlfn.XLOOKUP(L120,'3. Raindance'!AB114:AB230,'3. Raindance'!AC114:AC230,"")</f>
        <v/>
      </c>
    </row>
    <row r="121" spans="13:13" x14ac:dyDescent="0.25">
      <c r="M121" s="38" t="str">
        <f>_xlfn.XLOOKUP(L121,'3. Raindance'!AB115:AB231,'3. Raindance'!AC115:AC231,"")</f>
        <v/>
      </c>
    </row>
    <row r="122" spans="13:13" x14ac:dyDescent="0.25">
      <c r="M122" s="38" t="str">
        <f>_xlfn.XLOOKUP(L122,'3. Raindance'!AB116:AB232,'3. Raindance'!AC116:AC232,"")</f>
        <v/>
      </c>
    </row>
    <row r="123" spans="13:13" x14ac:dyDescent="0.25">
      <c r="M123" s="38" t="str">
        <f>_xlfn.XLOOKUP(L123,'3. Raindance'!AB117:AB233,'3. Raindance'!AC117:AC233,"")</f>
        <v/>
      </c>
    </row>
    <row r="124" spans="13:13" x14ac:dyDescent="0.25">
      <c r="M124" s="38" t="str">
        <f>_xlfn.XLOOKUP(L124,'3. Raindance'!AB118:AB234,'3. Raindance'!AC118:AC234,"")</f>
        <v/>
      </c>
    </row>
    <row r="125" spans="13:13" x14ac:dyDescent="0.25">
      <c r="M125" s="38" t="str">
        <f>_xlfn.XLOOKUP(L125,'3. Raindance'!AB119:AB235,'3. Raindance'!AC119:AC235,"")</f>
        <v/>
      </c>
    </row>
    <row r="126" spans="13:13" x14ac:dyDescent="0.25">
      <c r="M126" s="38" t="str">
        <f>_xlfn.XLOOKUP(L126,'3. Raindance'!AB120:AB236,'3. Raindance'!AC120:AC236,"")</f>
        <v/>
      </c>
    </row>
    <row r="127" spans="13:13" x14ac:dyDescent="0.25">
      <c r="M127" s="38" t="str">
        <f>_xlfn.XLOOKUP(L127,'3. Raindance'!AB121:AB237,'3. Raindance'!AC121:AC237,"")</f>
        <v/>
      </c>
    </row>
  </sheetData>
  <sheetProtection algorithmName="SHA-512" hashValue="iCaKiOfJfOas+eLoRUgvWOLyXM0KwnUAFk4+muVDw9rtvfMW7Dtf43t++LE4ARJsGaK2VCr0qzBaK1sXQ9zMhQ==" saltValue="hFvl7qnag3hr2XWj/Ze5RA==" spinCount="100000" sheet="1" objects="1" scenarios="1"/>
  <mergeCells count="1">
    <mergeCell ref="P5:X5"/>
  </mergeCells>
  <conditionalFormatting sqref="L12:L107 N12:X107">
    <cfRule type="uniqueValues" dxfId="1" priority="2" stopIfTrue="1"/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EBA241-8A27-4014-A001-55705CCA58CE}">
            <xm:f>Inläsning!$R$5=""</xm:f>
            <x14:dxf>
              <font>
                <color rgb="FFE3EDE8"/>
              </font>
              <fill>
                <patternFill>
                  <bgColor rgb="FFE3EDE8"/>
                </patternFill>
              </fill>
            </x14:dxf>
          </x14:cfRule>
          <xm:sqref>L12:O15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97A0E-37B8-4A3B-850A-C17A87D2D29C}">
  <dimension ref="A1:D574"/>
  <sheetViews>
    <sheetView topLeftCell="A247" workbookViewId="0">
      <selection activeCell="B276" sqref="B276"/>
    </sheetView>
  </sheetViews>
  <sheetFormatPr defaultRowHeight="15" x14ac:dyDescent="0.25"/>
  <cols>
    <col min="1" max="1" width="10.42578125" customWidth="1"/>
    <col min="2" max="2" width="20.7109375" customWidth="1"/>
    <col min="5" max="5" width="16.85546875" customWidth="1"/>
  </cols>
  <sheetData>
    <row r="1" spans="1:4" x14ac:dyDescent="0.25">
      <c r="A1" t="s">
        <v>179</v>
      </c>
      <c r="B1" t="s">
        <v>180</v>
      </c>
      <c r="C1" t="s">
        <v>181</v>
      </c>
      <c r="D1" t="s">
        <v>182</v>
      </c>
    </row>
    <row r="2" spans="1:4" x14ac:dyDescent="0.25">
      <c r="A2">
        <v>3</v>
      </c>
      <c r="B2" t="s">
        <v>183</v>
      </c>
    </row>
    <row r="3" spans="1:4" x14ac:dyDescent="0.25">
      <c r="A3">
        <v>3001</v>
      </c>
      <c r="B3" t="s">
        <v>184</v>
      </c>
      <c r="C3">
        <v>340</v>
      </c>
      <c r="D3">
        <v>8888</v>
      </c>
    </row>
    <row r="4" spans="1:4" x14ac:dyDescent="0.25">
      <c r="A4">
        <v>30</v>
      </c>
      <c r="B4" t="s">
        <v>185</v>
      </c>
    </row>
    <row r="5" spans="1:4" x14ac:dyDescent="0.25">
      <c r="A5">
        <v>3012</v>
      </c>
      <c r="B5" t="s">
        <v>186</v>
      </c>
      <c r="C5">
        <v>310</v>
      </c>
      <c r="D5">
        <v>3011</v>
      </c>
    </row>
    <row r="6" spans="1:4" x14ac:dyDescent="0.25">
      <c r="A6">
        <v>3014</v>
      </c>
      <c r="B6" t="s">
        <v>187</v>
      </c>
      <c r="C6">
        <v>310</v>
      </c>
      <c r="D6">
        <v>3011</v>
      </c>
    </row>
    <row r="7" spans="1:4" x14ac:dyDescent="0.25">
      <c r="A7">
        <v>3017</v>
      </c>
      <c r="B7" t="s">
        <v>188</v>
      </c>
      <c r="C7">
        <v>310</v>
      </c>
      <c r="D7">
        <v>3011</v>
      </c>
    </row>
    <row r="8" spans="1:4" x14ac:dyDescent="0.25">
      <c r="A8">
        <v>3018</v>
      </c>
      <c r="B8" t="s">
        <v>189</v>
      </c>
      <c r="C8">
        <v>310</v>
      </c>
      <c r="D8">
        <v>3011</v>
      </c>
    </row>
    <row r="9" spans="1:4" x14ac:dyDescent="0.25">
      <c r="A9">
        <v>3022</v>
      </c>
      <c r="B9" t="s">
        <v>190</v>
      </c>
      <c r="C9">
        <v>310</v>
      </c>
      <c r="D9">
        <v>3011</v>
      </c>
    </row>
    <row r="10" spans="1:4" x14ac:dyDescent="0.25">
      <c r="A10">
        <v>3023</v>
      </c>
      <c r="B10" t="s">
        <v>191</v>
      </c>
      <c r="C10">
        <v>310</v>
      </c>
      <c r="D10">
        <v>3011</v>
      </c>
    </row>
    <row r="11" spans="1:4" x14ac:dyDescent="0.25">
      <c r="A11">
        <v>3024</v>
      </c>
      <c r="B11" t="s">
        <v>192</v>
      </c>
      <c r="C11">
        <v>310</v>
      </c>
      <c r="D11">
        <v>3011</v>
      </c>
    </row>
    <row r="12" spans="1:4" x14ac:dyDescent="0.25">
      <c r="A12">
        <v>3025</v>
      </c>
      <c r="B12" t="s">
        <v>193</v>
      </c>
      <c r="C12">
        <v>310</v>
      </c>
      <c r="D12">
        <v>3011</v>
      </c>
    </row>
    <row r="13" spans="1:4" x14ac:dyDescent="0.25">
      <c r="A13">
        <v>3026</v>
      </c>
      <c r="B13" t="s">
        <v>194</v>
      </c>
      <c r="C13">
        <v>310</v>
      </c>
      <c r="D13">
        <v>3011</v>
      </c>
    </row>
    <row r="14" spans="1:4" x14ac:dyDescent="0.25">
      <c r="A14">
        <v>3027</v>
      </c>
      <c r="B14" t="s">
        <v>195</v>
      </c>
      <c r="C14">
        <v>310</v>
      </c>
      <c r="D14">
        <v>3011</v>
      </c>
    </row>
    <row r="15" spans="1:4" x14ac:dyDescent="0.25">
      <c r="A15">
        <v>3028</v>
      </c>
      <c r="B15" t="s">
        <v>196</v>
      </c>
      <c r="C15">
        <v>310</v>
      </c>
      <c r="D15">
        <v>3011</v>
      </c>
    </row>
    <row r="16" spans="1:4" x14ac:dyDescent="0.25">
      <c r="A16">
        <v>3057</v>
      </c>
      <c r="B16" t="s">
        <v>197</v>
      </c>
      <c r="C16">
        <v>310</v>
      </c>
      <c r="D16">
        <v>3011</v>
      </c>
    </row>
    <row r="17" spans="1:4" x14ac:dyDescent="0.25">
      <c r="A17">
        <v>3058</v>
      </c>
      <c r="B17" t="s">
        <v>198</v>
      </c>
      <c r="C17">
        <v>310</v>
      </c>
      <c r="D17">
        <v>3011</v>
      </c>
    </row>
    <row r="18" spans="1:4" x14ac:dyDescent="0.25">
      <c r="A18">
        <v>3060</v>
      </c>
      <c r="B18" t="s">
        <v>199</v>
      </c>
      <c r="C18">
        <v>310</v>
      </c>
      <c r="D18">
        <v>3011</v>
      </c>
    </row>
    <row r="19" spans="1:4" x14ac:dyDescent="0.25">
      <c r="A19">
        <v>3061</v>
      </c>
      <c r="B19" t="s">
        <v>200</v>
      </c>
      <c r="C19">
        <v>310</v>
      </c>
      <c r="D19">
        <v>3011</v>
      </c>
    </row>
    <row r="20" spans="1:4" x14ac:dyDescent="0.25">
      <c r="A20">
        <v>3062</v>
      </c>
      <c r="B20" t="s">
        <v>201</v>
      </c>
      <c r="C20">
        <v>310</v>
      </c>
      <c r="D20">
        <v>3011</v>
      </c>
    </row>
    <row r="21" spans="1:4" x14ac:dyDescent="0.25">
      <c r="A21">
        <v>3063</v>
      </c>
      <c r="B21" t="s">
        <v>202</v>
      </c>
      <c r="C21">
        <v>310</v>
      </c>
      <c r="D21">
        <v>3011</v>
      </c>
    </row>
    <row r="22" spans="1:4" x14ac:dyDescent="0.25">
      <c r="A22">
        <v>3099</v>
      </c>
      <c r="B22" t="s">
        <v>203</v>
      </c>
      <c r="C22">
        <v>310</v>
      </c>
      <c r="D22">
        <v>3011</v>
      </c>
    </row>
    <row r="23" spans="1:4" x14ac:dyDescent="0.25">
      <c r="A23">
        <v>308</v>
      </c>
      <c r="B23" t="s">
        <v>204</v>
      </c>
    </row>
    <row r="24" spans="1:4" x14ac:dyDescent="0.25">
      <c r="A24">
        <v>3084</v>
      </c>
      <c r="B24" t="s">
        <v>205</v>
      </c>
      <c r="C24">
        <v>310</v>
      </c>
      <c r="D24">
        <v>8888</v>
      </c>
    </row>
    <row r="25" spans="1:4" x14ac:dyDescent="0.25">
      <c r="A25">
        <v>3085</v>
      </c>
      <c r="B25" t="s">
        <v>206</v>
      </c>
      <c r="C25">
        <v>310</v>
      </c>
      <c r="D25">
        <v>8888</v>
      </c>
    </row>
    <row r="26" spans="1:4" x14ac:dyDescent="0.25">
      <c r="A26">
        <v>3086</v>
      </c>
      <c r="B26" t="s">
        <v>207</v>
      </c>
      <c r="C26">
        <v>310</v>
      </c>
      <c r="D26">
        <v>8888</v>
      </c>
    </row>
    <row r="27" spans="1:4" x14ac:dyDescent="0.25">
      <c r="A27">
        <v>3087</v>
      </c>
      <c r="B27" t="s">
        <v>208</v>
      </c>
      <c r="C27">
        <v>315</v>
      </c>
      <c r="D27">
        <v>8888</v>
      </c>
    </row>
    <row r="28" spans="1:4" x14ac:dyDescent="0.25">
      <c r="A28">
        <v>3088</v>
      </c>
      <c r="B28" t="s">
        <v>209</v>
      </c>
      <c r="C28">
        <v>315</v>
      </c>
      <c r="D28">
        <v>8888</v>
      </c>
    </row>
    <row r="29" spans="1:4" x14ac:dyDescent="0.25">
      <c r="A29">
        <v>3090</v>
      </c>
      <c r="B29" t="s">
        <v>210</v>
      </c>
      <c r="C29">
        <v>310</v>
      </c>
      <c r="D29">
        <v>8888</v>
      </c>
    </row>
    <row r="30" spans="1:4" x14ac:dyDescent="0.25">
      <c r="A30">
        <v>3091</v>
      </c>
      <c r="B30" t="s">
        <v>211</v>
      </c>
      <c r="C30">
        <v>310</v>
      </c>
      <c r="D30">
        <v>8888</v>
      </c>
    </row>
    <row r="31" spans="1:4" x14ac:dyDescent="0.25">
      <c r="A31">
        <v>3092</v>
      </c>
      <c r="B31" t="s">
        <v>212</v>
      </c>
      <c r="C31">
        <v>315</v>
      </c>
      <c r="D31">
        <v>8888</v>
      </c>
    </row>
    <row r="32" spans="1:4" x14ac:dyDescent="0.25">
      <c r="A32">
        <v>3093</v>
      </c>
      <c r="B32" t="s">
        <v>213</v>
      </c>
      <c r="C32">
        <v>315</v>
      </c>
      <c r="D32">
        <v>8888</v>
      </c>
    </row>
    <row r="33" spans="1:4" x14ac:dyDescent="0.25">
      <c r="A33">
        <v>3094</v>
      </c>
      <c r="B33" t="s">
        <v>214</v>
      </c>
      <c r="C33">
        <v>310</v>
      </c>
      <c r="D33">
        <v>8888</v>
      </c>
    </row>
    <row r="34" spans="1:4" x14ac:dyDescent="0.25">
      <c r="A34">
        <v>3095</v>
      </c>
      <c r="B34" t="s">
        <v>215</v>
      </c>
      <c r="C34">
        <v>310</v>
      </c>
      <c r="D34">
        <v>8888</v>
      </c>
    </row>
    <row r="35" spans="1:4" x14ac:dyDescent="0.25">
      <c r="A35">
        <v>3096</v>
      </c>
      <c r="B35" t="s">
        <v>216</v>
      </c>
      <c r="C35">
        <v>310</v>
      </c>
      <c r="D35">
        <v>8888</v>
      </c>
    </row>
    <row r="36" spans="1:4" x14ac:dyDescent="0.25">
      <c r="A36">
        <v>3097</v>
      </c>
      <c r="B36" t="s">
        <v>217</v>
      </c>
      <c r="C36">
        <v>310</v>
      </c>
      <c r="D36">
        <v>8888</v>
      </c>
    </row>
    <row r="37" spans="1:4" x14ac:dyDescent="0.25">
      <c r="A37">
        <v>3098</v>
      </c>
      <c r="B37" t="s">
        <v>218</v>
      </c>
      <c r="C37">
        <v>315</v>
      </c>
      <c r="D37">
        <v>8888</v>
      </c>
    </row>
    <row r="38" spans="1:4" x14ac:dyDescent="0.25">
      <c r="A38">
        <v>31</v>
      </c>
      <c r="B38" t="s">
        <v>219</v>
      </c>
    </row>
    <row r="39" spans="1:4" x14ac:dyDescent="0.25">
      <c r="A39">
        <v>311</v>
      </c>
      <c r="B39" t="s">
        <v>220</v>
      </c>
    </row>
    <row r="40" spans="1:4" x14ac:dyDescent="0.25">
      <c r="A40">
        <v>3111</v>
      </c>
      <c r="B40" t="s">
        <v>221</v>
      </c>
      <c r="C40">
        <v>340</v>
      </c>
      <c r="D40">
        <v>3121</v>
      </c>
    </row>
    <row r="41" spans="1:4" x14ac:dyDescent="0.25">
      <c r="A41">
        <v>3112</v>
      </c>
      <c r="B41" t="s">
        <v>222</v>
      </c>
      <c r="C41">
        <v>340</v>
      </c>
      <c r="D41">
        <v>3122</v>
      </c>
    </row>
    <row r="42" spans="1:4" x14ac:dyDescent="0.25">
      <c r="A42">
        <v>3113</v>
      </c>
      <c r="B42" t="s">
        <v>223</v>
      </c>
      <c r="C42">
        <v>340</v>
      </c>
      <c r="D42">
        <v>3121</v>
      </c>
    </row>
    <row r="43" spans="1:4" x14ac:dyDescent="0.25">
      <c r="A43">
        <v>3114</v>
      </c>
      <c r="B43" t="s">
        <v>224</v>
      </c>
      <c r="C43">
        <v>340</v>
      </c>
      <c r="D43">
        <v>3122</v>
      </c>
    </row>
    <row r="44" spans="1:4" x14ac:dyDescent="0.25">
      <c r="A44">
        <v>3116</v>
      </c>
      <c r="B44" t="s">
        <v>225</v>
      </c>
      <c r="C44">
        <v>340</v>
      </c>
      <c r="D44">
        <v>3128</v>
      </c>
    </row>
    <row r="45" spans="1:4" x14ac:dyDescent="0.25">
      <c r="A45">
        <v>3117</v>
      </c>
      <c r="B45" t="s">
        <v>226</v>
      </c>
      <c r="C45">
        <v>340</v>
      </c>
      <c r="D45">
        <v>3129</v>
      </c>
    </row>
    <row r="46" spans="1:4" x14ac:dyDescent="0.25">
      <c r="A46">
        <v>3118</v>
      </c>
      <c r="B46" t="s">
        <v>227</v>
      </c>
      <c r="C46">
        <v>340</v>
      </c>
      <c r="D46">
        <v>3128</v>
      </c>
    </row>
    <row r="47" spans="1:4" x14ac:dyDescent="0.25">
      <c r="A47">
        <v>3119</v>
      </c>
      <c r="B47" t="s">
        <v>228</v>
      </c>
      <c r="C47">
        <v>340</v>
      </c>
      <c r="D47">
        <v>3129</v>
      </c>
    </row>
    <row r="48" spans="1:4" x14ac:dyDescent="0.25">
      <c r="A48">
        <v>312</v>
      </c>
      <c r="B48" t="s">
        <v>229</v>
      </c>
    </row>
    <row r="49" spans="1:4" x14ac:dyDescent="0.25">
      <c r="A49">
        <v>3121</v>
      </c>
      <c r="B49" t="s">
        <v>230</v>
      </c>
      <c r="C49">
        <v>340</v>
      </c>
      <c r="D49">
        <v>3131</v>
      </c>
    </row>
    <row r="50" spans="1:4" x14ac:dyDescent="0.25">
      <c r="A50">
        <v>3122</v>
      </c>
      <c r="B50" t="s">
        <v>231</v>
      </c>
      <c r="C50">
        <v>340</v>
      </c>
      <c r="D50">
        <v>3132</v>
      </c>
    </row>
    <row r="51" spans="1:4" x14ac:dyDescent="0.25">
      <c r="A51">
        <v>3123</v>
      </c>
      <c r="B51" t="s">
        <v>232</v>
      </c>
      <c r="C51">
        <v>340</v>
      </c>
      <c r="D51">
        <v>3132</v>
      </c>
    </row>
    <row r="52" spans="1:4" x14ac:dyDescent="0.25">
      <c r="A52">
        <v>3128</v>
      </c>
      <c r="B52" t="s">
        <v>233</v>
      </c>
      <c r="C52">
        <v>340</v>
      </c>
      <c r="D52">
        <v>3138</v>
      </c>
    </row>
    <row r="53" spans="1:4" x14ac:dyDescent="0.25">
      <c r="A53">
        <v>3129</v>
      </c>
      <c r="B53" t="s">
        <v>234</v>
      </c>
      <c r="C53">
        <v>340</v>
      </c>
      <c r="D53">
        <v>3139</v>
      </c>
    </row>
    <row r="54" spans="1:4" x14ac:dyDescent="0.25">
      <c r="A54">
        <v>314</v>
      </c>
      <c r="B54" t="s">
        <v>235</v>
      </c>
    </row>
    <row r="55" spans="1:4" x14ac:dyDescent="0.25">
      <c r="A55">
        <v>3131</v>
      </c>
      <c r="B55" t="s">
        <v>236</v>
      </c>
      <c r="C55">
        <v>340</v>
      </c>
      <c r="D55">
        <v>3171</v>
      </c>
    </row>
    <row r="56" spans="1:4" x14ac:dyDescent="0.25">
      <c r="A56">
        <v>3132</v>
      </c>
      <c r="B56" t="s">
        <v>237</v>
      </c>
      <c r="C56">
        <v>340</v>
      </c>
      <c r="D56">
        <v>3172</v>
      </c>
    </row>
    <row r="57" spans="1:4" x14ac:dyDescent="0.25">
      <c r="A57">
        <v>3141</v>
      </c>
      <c r="B57" t="s">
        <v>238</v>
      </c>
      <c r="C57">
        <v>340</v>
      </c>
      <c r="D57">
        <v>3171</v>
      </c>
    </row>
    <row r="58" spans="1:4" x14ac:dyDescent="0.25">
      <c r="A58">
        <v>3142</v>
      </c>
      <c r="B58" t="s">
        <v>239</v>
      </c>
      <c r="C58">
        <v>340</v>
      </c>
      <c r="D58">
        <v>3172</v>
      </c>
    </row>
    <row r="59" spans="1:4" x14ac:dyDescent="0.25">
      <c r="A59">
        <v>3143</v>
      </c>
      <c r="B59" t="s">
        <v>240</v>
      </c>
      <c r="C59">
        <v>340</v>
      </c>
      <c r="D59">
        <v>3172</v>
      </c>
    </row>
    <row r="60" spans="1:4" x14ac:dyDescent="0.25">
      <c r="A60">
        <v>3145</v>
      </c>
      <c r="B60" t="s">
        <v>241</v>
      </c>
      <c r="C60">
        <v>340</v>
      </c>
      <c r="D60">
        <v>3171</v>
      </c>
    </row>
    <row r="61" spans="1:4" x14ac:dyDescent="0.25">
      <c r="A61">
        <v>3146</v>
      </c>
      <c r="B61" t="s">
        <v>242</v>
      </c>
      <c r="C61">
        <v>340</v>
      </c>
      <c r="D61">
        <v>3172</v>
      </c>
    </row>
    <row r="62" spans="1:4" x14ac:dyDescent="0.25">
      <c r="A62">
        <v>3147</v>
      </c>
      <c r="B62" t="s">
        <v>243</v>
      </c>
      <c r="C62">
        <v>340</v>
      </c>
      <c r="D62">
        <v>3172</v>
      </c>
    </row>
    <row r="63" spans="1:4" x14ac:dyDescent="0.25">
      <c r="A63">
        <v>3148</v>
      </c>
      <c r="B63" t="s">
        <v>244</v>
      </c>
      <c r="C63">
        <v>340</v>
      </c>
      <c r="D63">
        <v>3178</v>
      </c>
    </row>
    <row r="64" spans="1:4" x14ac:dyDescent="0.25">
      <c r="A64">
        <v>3149</v>
      </c>
      <c r="B64" t="s">
        <v>245</v>
      </c>
      <c r="C64">
        <v>340</v>
      </c>
      <c r="D64">
        <v>3179</v>
      </c>
    </row>
    <row r="65" spans="1:4" x14ac:dyDescent="0.25">
      <c r="A65">
        <v>3150</v>
      </c>
      <c r="B65" t="s">
        <v>246</v>
      </c>
      <c r="C65">
        <v>340</v>
      </c>
      <c r="D65">
        <v>3171</v>
      </c>
    </row>
    <row r="66" spans="1:4" x14ac:dyDescent="0.25">
      <c r="A66">
        <v>3151</v>
      </c>
      <c r="B66" t="s">
        <v>247</v>
      </c>
      <c r="C66">
        <v>340</v>
      </c>
      <c r="D66">
        <v>3172</v>
      </c>
    </row>
    <row r="67" spans="1:4" x14ac:dyDescent="0.25">
      <c r="A67">
        <v>3153</v>
      </c>
      <c r="B67" t="s">
        <v>248</v>
      </c>
      <c r="C67">
        <v>340</v>
      </c>
      <c r="D67">
        <v>3171</v>
      </c>
    </row>
    <row r="68" spans="1:4" x14ac:dyDescent="0.25">
      <c r="A68">
        <v>3154</v>
      </c>
      <c r="B68" t="s">
        <v>249</v>
      </c>
      <c r="C68">
        <v>340</v>
      </c>
      <c r="D68">
        <v>3172</v>
      </c>
    </row>
    <row r="69" spans="1:4" x14ac:dyDescent="0.25">
      <c r="A69">
        <v>3155</v>
      </c>
      <c r="B69" t="s">
        <v>250</v>
      </c>
      <c r="C69">
        <v>340</v>
      </c>
      <c r="D69">
        <v>3171</v>
      </c>
    </row>
    <row r="70" spans="1:4" x14ac:dyDescent="0.25">
      <c r="A70">
        <v>3156</v>
      </c>
      <c r="B70" t="s">
        <v>251</v>
      </c>
      <c r="C70">
        <v>340</v>
      </c>
      <c r="D70">
        <v>3172</v>
      </c>
    </row>
    <row r="71" spans="1:4" x14ac:dyDescent="0.25">
      <c r="B71" t="s">
        <v>252</v>
      </c>
    </row>
    <row r="72" spans="1:4" x14ac:dyDescent="0.25">
      <c r="A72">
        <v>3157</v>
      </c>
      <c r="B72" t="s">
        <v>253</v>
      </c>
      <c r="C72">
        <v>340</v>
      </c>
      <c r="D72">
        <v>3171</v>
      </c>
    </row>
    <row r="73" spans="1:4" x14ac:dyDescent="0.25">
      <c r="A73">
        <v>3158</v>
      </c>
      <c r="B73" t="s">
        <v>254</v>
      </c>
      <c r="C73">
        <v>340</v>
      </c>
      <c r="D73">
        <v>3172</v>
      </c>
    </row>
    <row r="74" spans="1:4" x14ac:dyDescent="0.25">
      <c r="A74">
        <v>3160</v>
      </c>
      <c r="B74" t="s">
        <v>255</v>
      </c>
      <c r="C74">
        <v>340</v>
      </c>
      <c r="D74">
        <v>3171</v>
      </c>
    </row>
    <row r="75" spans="1:4" x14ac:dyDescent="0.25">
      <c r="A75">
        <v>3161</v>
      </c>
      <c r="B75" t="s">
        <v>256</v>
      </c>
      <c r="C75">
        <v>340</v>
      </c>
      <c r="D75">
        <v>3172</v>
      </c>
    </row>
    <row r="76" spans="1:4" x14ac:dyDescent="0.25">
      <c r="A76">
        <v>3162</v>
      </c>
      <c r="B76" t="s">
        <v>257</v>
      </c>
      <c r="C76">
        <v>340</v>
      </c>
      <c r="D76">
        <v>3172</v>
      </c>
    </row>
    <row r="77" spans="1:4" x14ac:dyDescent="0.25">
      <c r="A77">
        <v>3163</v>
      </c>
      <c r="B77" t="s">
        <v>258</v>
      </c>
      <c r="C77">
        <v>340</v>
      </c>
      <c r="D77">
        <v>3141</v>
      </c>
    </row>
    <row r="78" spans="1:4" x14ac:dyDescent="0.25">
      <c r="A78">
        <v>3164</v>
      </c>
      <c r="B78" t="s">
        <v>259</v>
      </c>
      <c r="C78">
        <v>340</v>
      </c>
      <c r="D78">
        <v>3142</v>
      </c>
    </row>
    <row r="79" spans="1:4" x14ac:dyDescent="0.25">
      <c r="A79">
        <v>3165</v>
      </c>
      <c r="B79" t="s">
        <v>260</v>
      </c>
      <c r="C79">
        <v>340</v>
      </c>
      <c r="D79">
        <v>3142</v>
      </c>
    </row>
    <row r="80" spans="1:4" x14ac:dyDescent="0.25">
      <c r="A80">
        <v>3166</v>
      </c>
      <c r="B80" t="s">
        <v>261</v>
      </c>
      <c r="C80">
        <v>340</v>
      </c>
      <c r="D80">
        <v>3141</v>
      </c>
    </row>
    <row r="81" spans="1:4" x14ac:dyDescent="0.25">
      <c r="A81">
        <v>3167</v>
      </c>
      <c r="B81" t="s">
        <v>262</v>
      </c>
      <c r="C81">
        <v>340</v>
      </c>
      <c r="D81">
        <v>3142</v>
      </c>
    </row>
    <row r="82" spans="1:4" x14ac:dyDescent="0.25">
      <c r="A82">
        <v>3168</v>
      </c>
      <c r="B82" t="s">
        <v>263</v>
      </c>
      <c r="C82">
        <v>335</v>
      </c>
      <c r="D82">
        <v>3148</v>
      </c>
    </row>
    <row r="83" spans="1:4" x14ac:dyDescent="0.25">
      <c r="A83">
        <v>3169</v>
      </c>
      <c r="B83" t="s">
        <v>264</v>
      </c>
      <c r="C83">
        <v>335</v>
      </c>
      <c r="D83">
        <v>3149</v>
      </c>
    </row>
    <row r="84" spans="1:4" x14ac:dyDescent="0.25">
      <c r="A84">
        <v>3171</v>
      </c>
      <c r="B84" t="s">
        <v>265</v>
      </c>
      <c r="C84">
        <v>340</v>
      </c>
      <c r="D84">
        <v>8888</v>
      </c>
    </row>
    <row r="85" spans="1:4" x14ac:dyDescent="0.25">
      <c r="A85">
        <v>3172</v>
      </c>
      <c r="B85" t="s">
        <v>266</v>
      </c>
      <c r="C85">
        <v>340</v>
      </c>
      <c r="D85">
        <v>8888</v>
      </c>
    </row>
    <row r="86" spans="1:4" x14ac:dyDescent="0.25">
      <c r="A86">
        <v>3173</v>
      </c>
      <c r="B86" t="s">
        <v>267</v>
      </c>
      <c r="C86">
        <v>340</v>
      </c>
      <c r="D86">
        <v>8888</v>
      </c>
    </row>
    <row r="87" spans="1:4" x14ac:dyDescent="0.25">
      <c r="A87">
        <v>3175</v>
      </c>
      <c r="B87" t="s">
        <v>268</v>
      </c>
      <c r="C87">
        <v>340</v>
      </c>
      <c r="D87">
        <v>8888</v>
      </c>
    </row>
    <row r="88" spans="1:4" x14ac:dyDescent="0.25">
      <c r="A88">
        <v>32</v>
      </c>
      <c r="B88" t="s">
        <v>269</v>
      </c>
    </row>
    <row r="89" spans="1:4" x14ac:dyDescent="0.25">
      <c r="A89">
        <v>321</v>
      </c>
      <c r="B89" t="s">
        <v>270</v>
      </c>
    </row>
    <row r="90" spans="1:4" x14ac:dyDescent="0.25">
      <c r="A90">
        <v>3211</v>
      </c>
      <c r="B90" t="s">
        <v>271</v>
      </c>
      <c r="C90">
        <v>340</v>
      </c>
      <c r="D90">
        <v>3112</v>
      </c>
    </row>
    <row r="91" spans="1:4" x14ac:dyDescent="0.25">
      <c r="A91">
        <v>3212</v>
      </c>
      <c r="B91" t="s">
        <v>272</v>
      </c>
      <c r="C91">
        <v>340</v>
      </c>
      <c r="D91">
        <v>3112</v>
      </c>
    </row>
    <row r="92" spans="1:4" x14ac:dyDescent="0.25">
      <c r="A92">
        <v>3219</v>
      </c>
      <c r="B92" t="s">
        <v>273</v>
      </c>
      <c r="C92">
        <v>340</v>
      </c>
      <c r="D92">
        <v>3119</v>
      </c>
    </row>
    <row r="93" spans="1:4" x14ac:dyDescent="0.25">
      <c r="A93">
        <v>33</v>
      </c>
      <c r="B93" t="s">
        <v>274</v>
      </c>
    </row>
    <row r="94" spans="1:4" x14ac:dyDescent="0.25">
      <c r="A94">
        <v>332</v>
      </c>
      <c r="B94" t="s">
        <v>275</v>
      </c>
    </row>
    <row r="95" spans="1:4" x14ac:dyDescent="0.25">
      <c r="A95">
        <v>3321</v>
      </c>
      <c r="B95" t="s">
        <v>276</v>
      </c>
      <c r="C95">
        <v>330</v>
      </c>
      <c r="D95">
        <v>3131</v>
      </c>
    </row>
    <row r="96" spans="1:4" x14ac:dyDescent="0.25">
      <c r="A96">
        <v>3322</v>
      </c>
      <c r="B96" t="s">
        <v>277</v>
      </c>
      <c r="C96">
        <v>330</v>
      </c>
      <c r="D96">
        <v>3132</v>
      </c>
    </row>
    <row r="97" spans="1:4" x14ac:dyDescent="0.25">
      <c r="A97">
        <v>3328</v>
      </c>
      <c r="B97" t="s">
        <v>278</v>
      </c>
      <c r="C97">
        <v>335</v>
      </c>
      <c r="D97">
        <v>3138</v>
      </c>
    </row>
    <row r="98" spans="1:4" x14ac:dyDescent="0.25">
      <c r="A98">
        <v>3329</v>
      </c>
      <c r="B98" t="s">
        <v>279</v>
      </c>
      <c r="C98">
        <v>335</v>
      </c>
      <c r="D98">
        <v>3139</v>
      </c>
    </row>
    <row r="99" spans="1:4" x14ac:dyDescent="0.25">
      <c r="A99">
        <v>334</v>
      </c>
      <c r="B99" t="s">
        <v>280</v>
      </c>
    </row>
    <row r="100" spans="1:4" x14ac:dyDescent="0.25">
      <c r="A100">
        <v>3341</v>
      </c>
      <c r="B100" t="s">
        <v>281</v>
      </c>
      <c r="C100">
        <v>330</v>
      </c>
      <c r="D100">
        <v>3151</v>
      </c>
    </row>
    <row r="101" spans="1:4" x14ac:dyDescent="0.25">
      <c r="A101">
        <v>3342</v>
      </c>
      <c r="B101" t="s">
        <v>282</v>
      </c>
      <c r="C101">
        <v>330</v>
      </c>
      <c r="D101">
        <v>3152</v>
      </c>
    </row>
    <row r="102" spans="1:4" x14ac:dyDescent="0.25">
      <c r="A102">
        <v>3348</v>
      </c>
      <c r="B102" t="s">
        <v>283</v>
      </c>
      <c r="C102">
        <v>335</v>
      </c>
      <c r="D102">
        <v>3158</v>
      </c>
    </row>
    <row r="103" spans="1:4" x14ac:dyDescent="0.25">
      <c r="A103">
        <v>3349</v>
      </c>
      <c r="B103" t="s">
        <v>284</v>
      </c>
      <c r="C103">
        <v>335</v>
      </c>
      <c r="D103">
        <v>3159</v>
      </c>
    </row>
    <row r="104" spans="1:4" x14ac:dyDescent="0.25">
      <c r="A104">
        <v>336</v>
      </c>
      <c r="B104" t="s">
        <v>285</v>
      </c>
    </row>
    <row r="105" spans="1:4" x14ac:dyDescent="0.25">
      <c r="A105">
        <v>3361</v>
      </c>
      <c r="B105" t="s">
        <v>286</v>
      </c>
      <c r="C105">
        <v>330</v>
      </c>
      <c r="D105">
        <v>3132</v>
      </c>
    </row>
    <row r="106" spans="1:4" x14ac:dyDescent="0.25">
      <c r="A106">
        <v>3362</v>
      </c>
      <c r="B106" t="s">
        <v>287</v>
      </c>
      <c r="C106">
        <v>330</v>
      </c>
      <c r="D106">
        <v>3132</v>
      </c>
    </row>
    <row r="107" spans="1:4" x14ac:dyDescent="0.25">
      <c r="A107">
        <v>3369</v>
      </c>
      <c r="B107" t="s">
        <v>288</v>
      </c>
      <c r="C107">
        <v>335</v>
      </c>
      <c r="D107">
        <v>3139</v>
      </c>
    </row>
    <row r="108" spans="1:4" x14ac:dyDescent="0.25">
      <c r="A108">
        <v>34</v>
      </c>
      <c r="B108" t="s">
        <v>289</v>
      </c>
    </row>
    <row r="109" spans="1:4" x14ac:dyDescent="0.25">
      <c r="A109">
        <v>342</v>
      </c>
      <c r="B109" t="s">
        <v>290</v>
      </c>
    </row>
    <row r="110" spans="1:4" x14ac:dyDescent="0.25">
      <c r="A110">
        <v>3421</v>
      </c>
      <c r="B110" t="s">
        <v>291</v>
      </c>
      <c r="C110">
        <v>340</v>
      </c>
      <c r="D110">
        <v>3181</v>
      </c>
    </row>
    <row r="111" spans="1:4" x14ac:dyDescent="0.25">
      <c r="A111">
        <v>3422</v>
      </c>
      <c r="B111" t="s">
        <v>292</v>
      </c>
      <c r="C111">
        <v>340</v>
      </c>
      <c r="D111">
        <v>3182</v>
      </c>
    </row>
    <row r="112" spans="1:4" x14ac:dyDescent="0.25">
      <c r="A112">
        <v>3423</v>
      </c>
      <c r="B112" t="s">
        <v>293</v>
      </c>
      <c r="C112">
        <v>340</v>
      </c>
      <c r="D112">
        <v>3182</v>
      </c>
    </row>
    <row r="113" spans="1:4" x14ac:dyDescent="0.25">
      <c r="A113">
        <v>3428</v>
      </c>
      <c r="B113" t="s">
        <v>294</v>
      </c>
      <c r="C113">
        <v>340</v>
      </c>
      <c r="D113">
        <v>3188</v>
      </c>
    </row>
    <row r="114" spans="1:4" x14ac:dyDescent="0.25">
      <c r="A114">
        <v>3429</v>
      </c>
      <c r="B114" t="s">
        <v>295</v>
      </c>
      <c r="C114">
        <v>340</v>
      </c>
      <c r="D114">
        <v>3189</v>
      </c>
    </row>
    <row r="115" spans="1:4" x14ac:dyDescent="0.25">
      <c r="A115">
        <v>343</v>
      </c>
      <c r="B115" t="s">
        <v>296</v>
      </c>
    </row>
    <row r="116" spans="1:4" x14ac:dyDescent="0.25">
      <c r="A116">
        <v>3431</v>
      </c>
      <c r="B116" t="s">
        <v>297</v>
      </c>
      <c r="C116">
        <v>340</v>
      </c>
      <c r="D116">
        <v>3191</v>
      </c>
    </row>
    <row r="117" spans="1:4" x14ac:dyDescent="0.25">
      <c r="A117">
        <v>3432</v>
      </c>
      <c r="B117" t="s">
        <v>298</v>
      </c>
      <c r="C117">
        <v>340</v>
      </c>
      <c r="D117">
        <v>3192</v>
      </c>
    </row>
    <row r="118" spans="1:4" x14ac:dyDescent="0.25">
      <c r="A118">
        <v>349</v>
      </c>
      <c r="B118" t="s">
        <v>299</v>
      </c>
    </row>
    <row r="119" spans="1:4" x14ac:dyDescent="0.25">
      <c r="A119">
        <v>3491</v>
      </c>
      <c r="B119" t="s">
        <v>300</v>
      </c>
      <c r="C119">
        <v>340</v>
      </c>
      <c r="D119">
        <v>3181</v>
      </c>
    </row>
    <row r="120" spans="1:4" x14ac:dyDescent="0.25">
      <c r="A120">
        <v>3492</v>
      </c>
      <c r="B120" t="s">
        <v>301</v>
      </c>
      <c r="C120">
        <v>340</v>
      </c>
      <c r="D120">
        <v>3182</v>
      </c>
    </row>
    <row r="121" spans="1:4" x14ac:dyDescent="0.25">
      <c r="A121">
        <v>3493</v>
      </c>
      <c r="B121" t="s">
        <v>302</v>
      </c>
      <c r="C121">
        <v>340</v>
      </c>
      <c r="D121">
        <v>3182</v>
      </c>
    </row>
    <row r="122" spans="1:4" x14ac:dyDescent="0.25">
      <c r="A122">
        <v>3494</v>
      </c>
      <c r="B122" t="s">
        <v>303</v>
      </c>
      <c r="C122">
        <v>349</v>
      </c>
      <c r="D122">
        <v>3183</v>
      </c>
    </row>
    <row r="123" spans="1:4" x14ac:dyDescent="0.25">
      <c r="A123">
        <v>3495</v>
      </c>
      <c r="B123" t="s">
        <v>304</v>
      </c>
      <c r="C123">
        <v>349</v>
      </c>
      <c r="D123">
        <v>3184</v>
      </c>
    </row>
    <row r="124" spans="1:4" x14ac:dyDescent="0.25">
      <c r="A124">
        <v>3496</v>
      </c>
      <c r="B124" t="s">
        <v>305</v>
      </c>
      <c r="C124">
        <v>340</v>
      </c>
      <c r="D124">
        <v>3182</v>
      </c>
    </row>
    <row r="125" spans="1:4" x14ac:dyDescent="0.25">
      <c r="B125" t="s">
        <v>306</v>
      </c>
    </row>
    <row r="126" spans="1:4" x14ac:dyDescent="0.25">
      <c r="A126">
        <v>35</v>
      </c>
      <c r="B126" t="s">
        <v>307</v>
      </c>
    </row>
    <row r="127" spans="1:4" x14ac:dyDescent="0.25">
      <c r="A127">
        <v>351</v>
      </c>
      <c r="B127" t="s">
        <v>308</v>
      </c>
    </row>
    <row r="128" spans="1:4" x14ac:dyDescent="0.25">
      <c r="A128">
        <v>3511</v>
      </c>
      <c r="B128" t="s">
        <v>309</v>
      </c>
      <c r="C128">
        <v>320</v>
      </c>
      <c r="D128">
        <v>3511</v>
      </c>
    </row>
    <row r="129" spans="1:4" x14ac:dyDescent="0.25">
      <c r="A129">
        <v>3515</v>
      </c>
      <c r="B129" t="s">
        <v>310</v>
      </c>
      <c r="C129">
        <v>320</v>
      </c>
      <c r="D129">
        <v>3515</v>
      </c>
    </row>
    <row r="130" spans="1:4" x14ac:dyDescent="0.25">
      <c r="B130" t="s">
        <v>311</v>
      </c>
    </row>
    <row r="131" spans="1:4" x14ac:dyDescent="0.25">
      <c r="A131">
        <v>3519</v>
      </c>
      <c r="B131" t="s">
        <v>312</v>
      </c>
      <c r="C131">
        <v>335</v>
      </c>
      <c r="D131">
        <v>3599</v>
      </c>
    </row>
    <row r="132" spans="1:4" x14ac:dyDescent="0.25">
      <c r="A132">
        <v>352</v>
      </c>
      <c r="B132" t="s">
        <v>313</v>
      </c>
    </row>
    <row r="133" spans="1:4" x14ac:dyDescent="0.25">
      <c r="A133">
        <v>3521</v>
      </c>
      <c r="B133" t="s">
        <v>314</v>
      </c>
      <c r="C133">
        <v>320</v>
      </c>
      <c r="D133">
        <v>3511</v>
      </c>
    </row>
    <row r="134" spans="1:4" x14ac:dyDescent="0.25">
      <c r="A134">
        <v>354</v>
      </c>
      <c r="B134" t="s">
        <v>315</v>
      </c>
    </row>
    <row r="135" spans="1:4" x14ac:dyDescent="0.25">
      <c r="A135">
        <v>3541</v>
      </c>
      <c r="B135" t="s">
        <v>316</v>
      </c>
      <c r="C135">
        <v>320</v>
      </c>
      <c r="D135">
        <v>3512</v>
      </c>
    </row>
    <row r="136" spans="1:4" x14ac:dyDescent="0.25">
      <c r="A136">
        <v>3549</v>
      </c>
      <c r="B136" t="s">
        <v>317</v>
      </c>
      <c r="C136">
        <v>335</v>
      </c>
      <c r="D136">
        <v>3599</v>
      </c>
    </row>
    <row r="137" spans="1:4" x14ac:dyDescent="0.25">
      <c r="A137">
        <v>355</v>
      </c>
      <c r="B137" t="s">
        <v>318</v>
      </c>
    </row>
    <row r="138" spans="1:4" x14ac:dyDescent="0.25">
      <c r="A138">
        <v>3551</v>
      </c>
      <c r="B138" t="s">
        <v>319</v>
      </c>
      <c r="C138">
        <v>320</v>
      </c>
      <c r="D138">
        <v>3512</v>
      </c>
    </row>
    <row r="139" spans="1:4" x14ac:dyDescent="0.25">
      <c r="A139">
        <v>36</v>
      </c>
      <c r="B139" t="s">
        <v>320</v>
      </c>
    </row>
    <row r="140" spans="1:4" x14ac:dyDescent="0.25">
      <c r="A140">
        <v>361</v>
      </c>
      <c r="B140" t="s">
        <v>320</v>
      </c>
    </row>
    <row r="141" spans="1:4" x14ac:dyDescent="0.25">
      <c r="A141">
        <v>3610</v>
      </c>
      <c r="B141" t="s">
        <v>321</v>
      </c>
      <c r="C141">
        <v>320</v>
      </c>
      <c r="D141">
        <v>3611</v>
      </c>
    </row>
    <row r="142" spans="1:4" x14ac:dyDescent="0.25">
      <c r="A142">
        <v>3611</v>
      </c>
      <c r="B142" t="s">
        <v>322</v>
      </c>
      <c r="C142">
        <v>320</v>
      </c>
      <c r="D142">
        <v>3612</v>
      </c>
    </row>
    <row r="143" spans="1:4" x14ac:dyDescent="0.25">
      <c r="A143">
        <v>3612</v>
      </c>
      <c r="B143" t="s">
        <v>323</v>
      </c>
      <c r="C143">
        <v>320</v>
      </c>
      <c r="D143">
        <v>3613</v>
      </c>
    </row>
    <row r="144" spans="1:4" x14ac:dyDescent="0.25">
      <c r="A144">
        <v>3613</v>
      </c>
      <c r="B144" t="s">
        <v>324</v>
      </c>
      <c r="C144">
        <v>320</v>
      </c>
      <c r="D144">
        <v>3614</v>
      </c>
    </row>
    <row r="145" spans="1:4" x14ac:dyDescent="0.25">
      <c r="A145">
        <v>3614</v>
      </c>
      <c r="B145" t="s">
        <v>325</v>
      </c>
      <c r="C145">
        <v>320</v>
      </c>
      <c r="D145">
        <v>3615</v>
      </c>
    </row>
    <row r="146" spans="1:4" x14ac:dyDescent="0.25">
      <c r="A146">
        <v>3619</v>
      </c>
      <c r="B146" t="s">
        <v>326</v>
      </c>
      <c r="C146">
        <v>335</v>
      </c>
      <c r="D146">
        <v>3699</v>
      </c>
    </row>
    <row r="147" spans="1:4" x14ac:dyDescent="0.25">
      <c r="A147">
        <v>362</v>
      </c>
      <c r="B147" t="s">
        <v>327</v>
      </c>
    </row>
    <row r="148" spans="1:4" x14ac:dyDescent="0.25">
      <c r="A148">
        <v>3620</v>
      </c>
      <c r="B148" t="s">
        <v>328</v>
      </c>
      <c r="C148">
        <v>320</v>
      </c>
      <c r="D148">
        <v>3611</v>
      </c>
    </row>
    <row r="149" spans="1:4" x14ac:dyDescent="0.25">
      <c r="A149">
        <v>3621</v>
      </c>
      <c r="B149" t="s">
        <v>329</v>
      </c>
      <c r="C149">
        <v>320</v>
      </c>
      <c r="D149">
        <v>3612</v>
      </c>
    </row>
    <row r="150" spans="1:4" x14ac:dyDescent="0.25">
      <c r="A150">
        <v>3622</v>
      </c>
      <c r="B150" t="s">
        <v>330</v>
      </c>
      <c r="C150">
        <v>320</v>
      </c>
      <c r="D150">
        <v>3614</v>
      </c>
    </row>
    <row r="151" spans="1:4" x14ac:dyDescent="0.25">
      <c r="A151">
        <v>3623</v>
      </c>
      <c r="B151" t="s">
        <v>331</v>
      </c>
      <c r="C151">
        <v>320</v>
      </c>
      <c r="D151">
        <v>3613</v>
      </c>
    </row>
    <row r="152" spans="1:4" x14ac:dyDescent="0.25">
      <c r="A152">
        <v>371</v>
      </c>
      <c r="B152" t="s">
        <v>332</v>
      </c>
    </row>
    <row r="153" spans="1:4" x14ac:dyDescent="0.25">
      <c r="A153">
        <v>3710</v>
      </c>
      <c r="B153" t="s">
        <v>333</v>
      </c>
      <c r="C153">
        <v>320</v>
      </c>
      <c r="D153">
        <v>3621</v>
      </c>
    </row>
    <row r="154" spans="1:4" x14ac:dyDescent="0.25">
      <c r="A154">
        <v>3711</v>
      </c>
      <c r="B154" t="s">
        <v>334</v>
      </c>
      <c r="C154">
        <v>320</v>
      </c>
      <c r="D154">
        <v>3622</v>
      </c>
    </row>
    <row r="155" spans="1:4" x14ac:dyDescent="0.25">
      <c r="A155">
        <v>3712</v>
      </c>
      <c r="B155" t="s">
        <v>335</v>
      </c>
      <c r="C155">
        <v>320</v>
      </c>
      <c r="D155">
        <v>3624</v>
      </c>
    </row>
    <row r="156" spans="1:4" x14ac:dyDescent="0.25">
      <c r="A156">
        <v>3713</v>
      </c>
      <c r="B156" t="s">
        <v>336</v>
      </c>
      <c r="C156">
        <v>320</v>
      </c>
      <c r="D156">
        <v>3625</v>
      </c>
    </row>
    <row r="157" spans="1:4" x14ac:dyDescent="0.25">
      <c r="A157">
        <v>3714</v>
      </c>
      <c r="B157" t="s">
        <v>337</v>
      </c>
      <c r="C157">
        <v>320</v>
      </c>
      <c r="D157">
        <v>3626</v>
      </c>
    </row>
    <row r="158" spans="1:4" x14ac:dyDescent="0.25">
      <c r="A158">
        <v>3715</v>
      </c>
      <c r="B158" t="s">
        <v>338</v>
      </c>
      <c r="C158">
        <v>320</v>
      </c>
      <c r="D158">
        <v>3623</v>
      </c>
    </row>
    <row r="159" spans="1:4" x14ac:dyDescent="0.25">
      <c r="A159">
        <v>3718</v>
      </c>
      <c r="B159" t="s">
        <v>339</v>
      </c>
      <c r="C159">
        <v>335</v>
      </c>
      <c r="D159">
        <v>3698</v>
      </c>
    </row>
    <row r="160" spans="1:4" x14ac:dyDescent="0.25">
      <c r="A160">
        <v>3719</v>
      </c>
      <c r="B160" t="s">
        <v>340</v>
      </c>
      <c r="C160">
        <v>335</v>
      </c>
      <c r="D160">
        <v>3699</v>
      </c>
    </row>
    <row r="161" spans="1:4" x14ac:dyDescent="0.25">
      <c r="A161">
        <v>372</v>
      </c>
      <c r="B161" t="s">
        <v>341</v>
      </c>
    </row>
    <row r="162" spans="1:4" x14ac:dyDescent="0.25">
      <c r="A162">
        <v>3720</v>
      </c>
      <c r="B162" t="s">
        <v>342</v>
      </c>
      <c r="C162">
        <v>320</v>
      </c>
      <c r="D162">
        <v>3625</v>
      </c>
    </row>
    <row r="163" spans="1:4" x14ac:dyDescent="0.25">
      <c r="A163">
        <v>3721</v>
      </c>
      <c r="B163" t="s">
        <v>343</v>
      </c>
      <c r="C163">
        <v>320</v>
      </c>
      <c r="D163">
        <v>3621</v>
      </c>
    </row>
    <row r="164" spans="1:4" x14ac:dyDescent="0.25">
      <c r="A164">
        <v>3722</v>
      </c>
      <c r="B164" t="s">
        <v>344</v>
      </c>
      <c r="C164">
        <v>320</v>
      </c>
      <c r="D164">
        <v>3622</v>
      </c>
    </row>
    <row r="165" spans="1:4" x14ac:dyDescent="0.25">
      <c r="A165">
        <v>3723</v>
      </c>
      <c r="B165" t="s">
        <v>345</v>
      </c>
      <c r="C165">
        <v>320</v>
      </c>
      <c r="D165">
        <v>3625</v>
      </c>
    </row>
    <row r="166" spans="1:4" x14ac:dyDescent="0.25">
      <c r="A166">
        <v>3724</v>
      </c>
      <c r="B166" t="s">
        <v>346</v>
      </c>
      <c r="C166">
        <v>320</v>
      </c>
      <c r="D166">
        <v>3624</v>
      </c>
    </row>
    <row r="167" spans="1:4" x14ac:dyDescent="0.25">
      <c r="A167">
        <v>3725</v>
      </c>
      <c r="B167" t="s">
        <v>347</v>
      </c>
      <c r="C167">
        <v>320</v>
      </c>
      <c r="D167">
        <v>3623</v>
      </c>
    </row>
    <row r="168" spans="1:4" x14ac:dyDescent="0.25">
      <c r="A168">
        <v>3726</v>
      </c>
      <c r="B168" t="s">
        <v>348</v>
      </c>
      <c r="C168">
        <v>320</v>
      </c>
      <c r="D168">
        <v>3626</v>
      </c>
    </row>
    <row r="169" spans="1:4" x14ac:dyDescent="0.25">
      <c r="A169">
        <v>38</v>
      </c>
      <c r="B169" t="s">
        <v>349</v>
      </c>
    </row>
    <row r="170" spans="1:4" x14ac:dyDescent="0.25">
      <c r="A170">
        <v>381</v>
      </c>
      <c r="B170" t="s">
        <v>350</v>
      </c>
    </row>
    <row r="171" spans="1:4" x14ac:dyDescent="0.25">
      <c r="A171">
        <v>3811</v>
      </c>
      <c r="B171" t="s">
        <v>350</v>
      </c>
      <c r="C171">
        <v>380</v>
      </c>
      <c r="D171">
        <v>3811</v>
      </c>
    </row>
    <row r="172" spans="1:4" x14ac:dyDescent="0.25">
      <c r="A172">
        <v>3819</v>
      </c>
      <c r="B172" t="s">
        <v>351</v>
      </c>
      <c r="C172">
        <v>380</v>
      </c>
      <c r="D172">
        <v>3858</v>
      </c>
    </row>
    <row r="173" spans="1:4" x14ac:dyDescent="0.25">
      <c r="A173">
        <v>382</v>
      </c>
      <c r="B173" t="s">
        <v>352</v>
      </c>
    </row>
    <row r="174" spans="1:4" x14ac:dyDescent="0.25">
      <c r="A174">
        <v>3822</v>
      </c>
      <c r="B174" t="s">
        <v>353</v>
      </c>
      <c r="C174">
        <v>380</v>
      </c>
      <c r="D174">
        <v>3821</v>
      </c>
    </row>
    <row r="175" spans="1:4" x14ac:dyDescent="0.25">
      <c r="A175">
        <v>3823</v>
      </c>
      <c r="B175" t="s">
        <v>354</v>
      </c>
      <c r="C175">
        <v>380</v>
      </c>
      <c r="D175">
        <v>3821</v>
      </c>
    </row>
    <row r="176" spans="1:4" x14ac:dyDescent="0.25">
      <c r="A176">
        <v>3829</v>
      </c>
      <c r="B176" t="s">
        <v>355</v>
      </c>
      <c r="C176">
        <v>380</v>
      </c>
      <c r="D176">
        <v>3859</v>
      </c>
    </row>
    <row r="177" spans="1:4" x14ac:dyDescent="0.25">
      <c r="A177">
        <v>383</v>
      </c>
      <c r="B177" t="s">
        <v>356</v>
      </c>
    </row>
    <row r="178" spans="1:4" x14ac:dyDescent="0.25">
      <c r="A178">
        <v>3831</v>
      </c>
      <c r="B178" t="s">
        <v>357</v>
      </c>
      <c r="C178">
        <v>380</v>
      </c>
      <c r="D178">
        <v>3811</v>
      </c>
    </row>
    <row r="179" spans="1:4" x14ac:dyDescent="0.25">
      <c r="A179">
        <v>3832</v>
      </c>
      <c r="B179" t="s">
        <v>358</v>
      </c>
      <c r="C179">
        <v>380</v>
      </c>
      <c r="D179">
        <v>3821</v>
      </c>
    </row>
    <row r="180" spans="1:4" x14ac:dyDescent="0.25">
      <c r="A180">
        <v>3839</v>
      </c>
      <c r="B180" t="s">
        <v>359</v>
      </c>
      <c r="C180">
        <v>380</v>
      </c>
      <c r="D180">
        <v>3859</v>
      </c>
    </row>
    <row r="181" spans="1:4" x14ac:dyDescent="0.25">
      <c r="A181">
        <v>386</v>
      </c>
      <c r="B181" t="s">
        <v>360</v>
      </c>
    </row>
    <row r="182" spans="1:4" x14ac:dyDescent="0.25">
      <c r="A182">
        <v>3861</v>
      </c>
      <c r="B182" t="s">
        <v>361</v>
      </c>
      <c r="C182">
        <v>380</v>
      </c>
      <c r="D182">
        <v>3862</v>
      </c>
    </row>
    <row r="183" spans="1:4" x14ac:dyDescent="0.25">
      <c r="A183">
        <v>387</v>
      </c>
      <c r="B183" t="s">
        <v>362</v>
      </c>
    </row>
    <row r="184" spans="1:4" x14ac:dyDescent="0.25">
      <c r="A184">
        <v>3872</v>
      </c>
      <c r="B184" t="s">
        <v>363</v>
      </c>
      <c r="C184">
        <v>380</v>
      </c>
      <c r="D184">
        <v>3862</v>
      </c>
    </row>
    <row r="185" spans="1:4" x14ac:dyDescent="0.25">
      <c r="A185">
        <v>388</v>
      </c>
      <c r="B185" t="s">
        <v>364</v>
      </c>
    </row>
    <row r="186" spans="1:4" x14ac:dyDescent="0.25">
      <c r="A186">
        <v>3881</v>
      </c>
      <c r="B186" t="s">
        <v>365</v>
      </c>
      <c r="C186">
        <v>380</v>
      </c>
      <c r="D186">
        <v>3862</v>
      </c>
    </row>
    <row r="188" spans="1:4" x14ac:dyDescent="0.25">
      <c r="A188">
        <v>390</v>
      </c>
      <c r="B188" t="s">
        <v>366</v>
      </c>
    </row>
    <row r="189" spans="1:4" x14ac:dyDescent="0.25">
      <c r="A189">
        <v>3901</v>
      </c>
      <c r="B189" t="s">
        <v>367</v>
      </c>
      <c r="C189">
        <v>390</v>
      </c>
      <c r="D189">
        <v>8888</v>
      </c>
    </row>
    <row r="190" spans="1:4" x14ac:dyDescent="0.25">
      <c r="A190">
        <v>3902</v>
      </c>
      <c r="B190" t="s">
        <v>368</v>
      </c>
      <c r="C190">
        <v>390</v>
      </c>
      <c r="D190">
        <v>8888</v>
      </c>
    </row>
    <row r="191" spans="1:4" x14ac:dyDescent="0.25">
      <c r="A191">
        <v>3903</v>
      </c>
      <c r="B191" t="s">
        <v>369</v>
      </c>
      <c r="C191">
        <v>390</v>
      </c>
      <c r="D191">
        <v>8888</v>
      </c>
    </row>
    <row r="192" spans="1:4" x14ac:dyDescent="0.25">
      <c r="A192">
        <v>3904</v>
      </c>
      <c r="B192" t="s">
        <v>370</v>
      </c>
      <c r="C192">
        <v>390</v>
      </c>
      <c r="D192">
        <v>8888</v>
      </c>
    </row>
    <row r="193" spans="1:4" x14ac:dyDescent="0.25">
      <c r="A193">
        <v>3905</v>
      </c>
      <c r="B193" t="s">
        <v>371</v>
      </c>
      <c r="C193">
        <v>390</v>
      </c>
      <c r="D193">
        <v>8888</v>
      </c>
    </row>
    <row r="194" spans="1:4" x14ac:dyDescent="0.25">
      <c r="A194">
        <v>4</v>
      </c>
      <c r="B194" t="s">
        <v>372</v>
      </c>
    </row>
    <row r="195" spans="1:4" x14ac:dyDescent="0.25">
      <c r="A195">
        <v>40</v>
      </c>
      <c r="B195" t="s">
        <v>373</v>
      </c>
    </row>
    <row r="196" spans="1:4" x14ac:dyDescent="0.25">
      <c r="A196">
        <v>401</v>
      </c>
      <c r="B196" t="s">
        <v>374</v>
      </c>
    </row>
    <row r="197" spans="1:4" x14ac:dyDescent="0.25">
      <c r="A197">
        <v>4011</v>
      </c>
      <c r="B197" t="s">
        <v>632</v>
      </c>
      <c r="C197">
        <v>410</v>
      </c>
      <c r="D197">
        <v>4111</v>
      </c>
    </row>
    <row r="198" spans="1:4" x14ac:dyDescent="0.25">
      <c r="A198">
        <v>4012</v>
      </c>
      <c r="B198" t="s">
        <v>631</v>
      </c>
      <c r="C198">
        <v>410</v>
      </c>
      <c r="D198">
        <v>4111</v>
      </c>
    </row>
    <row r="199" spans="1:4" x14ac:dyDescent="0.25">
      <c r="A199">
        <v>4019</v>
      </c>
      <c r="B199" t="s">
        <v>633</v>
      </c>
      <c r="C199">
        <v>410</v>
      </c>
      <c r="D199">
        <v>4119</v>
      </c>
    </row>
    <row r="200" spans="1:4" x14ac:dyDescent="0.25">
      <c r="A200">
        <v>402</v>
      </c>
      <c r="B200" t="s">
        <v>375</v>
      </c>
    </row>
    <row r="201" spans="1:4" x14ac:dyDescent="0.25">
      <c r="A201">
        <v>4021</v>
      </c>
      <c r="B201" t="s">
        <v>634</v>
      </c>
      <c r="C201">
        <v>410</v>
      </c>
      <c r="D201">
        <v>4111</v>
      </c>
    </row>
    <row r="202" spans="1:4" x14ac:dyDescent="0.25">
      <c r="A202">
        <v>4022</v>
      </c>
      <c r="B202" t="s">
        <v>376</v>
      </c>
      <c r="C202">
        <v>410</v>
      </c>
      <c r="D202">
        <v>4111</v>
      </c>
    </row>
    <row r="203" spans="1:4" x14ac:dyDescent="0.25">
      <c r="A203">
        <v>4023</v>
      </c>
      <c r="B203" t="s">
        <v>377</v>
      </c>
      <c r="C203">
        <v>410</v>
      </c>
      <c r="D203">
        <v>4111</v>
      </c>
    </row>
    <row r="204" spans="1:4" x14ac:dyDescent="0.25">
      <c r="A204">
        <v>4025</v>
      </c>
      <c r="B204" t="s">
        <v>635</v>
      </c>
      <c r="C204">
        <v>410</v>
      </c>
      <c r="D204">
        <v>4111</v>
      </c>
    </row>
    <row r="205" spans="1:4" x14ac:dyDescent="0.25">
      <c r="A205">
        <v>4026</v>
      </c>
      <c r="B205" t="s">
        <v>636</v>
      </c>
      <c r="C205">
        <v>410</v>
      </c>
      <c r="D205">
        <v>4111</v>
      </c>
    </row>
    <row r="206" spans="1:4" x14ac:dyDescent="0.25">
      <c r="A206">
        <v>4027</v>
      </c>
      <c r="B206" t="s">
        <v>378</v>
      </c>
      <c r="C206">
        <v>410</v>
      </c>
      <c r="D206">
        <v>4111</v>
      </c>
    </row>
    <row r="207" spans="1:4" x14ac:dyDescent="0.25">
      <c r="A207">
        <v>4029</v>
      </c>
      <c r="B207" t="s">
        <v>637</v>
      </c>
      <c r="C207">
        <v>410</v>
      </c>
      <c r="D207">
        <v>4119</v>
      </c>
    </row>
    <row r="208" spans="1:4" x14ac:dyDescent="0.25">
      <c r="A208">
        <v>403</v>
      </c>
      <c r="B208" t="s">
        <v>379</v>
      </c>
    </row>
    <row r="209" spans="1:4" x14ac:dyDescent="0.25">
      <c r="A209">
        <v>4031</v>
      </c>
      <c r="B209" t="s">
        <v>638</v>
      </c>
      <c r="C209">
        <v>410</v>
      </c>
      <c r="D209">
        <v>4111</v>
      </c>
    </row>
    <row r="210" spans="1:4" x14ac:dyDescent="0.25">
      <c r="A210">
        <v>4035</v>
      </c>
      <c r="B210" t="s">
        <v>639</v>
      </c>
      <c r="C210">
        <v>410</v>
      </c>
      <c r="D210">
        <v>4112</v>
      </c>
    </row>
    <row r="211" spans="1:4" x14ac:dyDescent="0.25">
      <c r="A211">
        <v>4036</v>
      </c>
      <c r="B211" t="s">
        <v>640</v>
      </c>
      <c r="C211">
        <v>410</v>
      </c>
      <c r="D211">
        <v>4112</v>
      </c>
    </row>
    <row r="212" spans="1:4" x14ac:dyDescent="0.25">
      <c r="A212">
        <v>4037</v>
      </c>
      <c r="B212" t="s">
        <v>380</v>
      </c>
      <c r="C212">
        <v>410</v>
      </c>
      <c r="D212">
        <v>4112</v>
      </c>
    </row>
    <row r="213" spans="1:4" x14ac:dyDescent="0.25">
      <c r="A213">
        <v>4039</v>
      </c>
      <c r="B213" t="s">
        <v>381</v>
      </c>
      <c r="C213">
        <v>410</v>
      </c>
      <c r="D213">
        <v>4118</v>
      </c>
    </row>
    <row r="214" spans="1:4" x14ac:dyDescent="0.25">
      <c r="A214">
        <v>404</v>
      </c>
      <c r="B214" t="s">
        <v>382</v>
      </c>
    </row>
    <row r="215" spans="1:4" x14ac:dyDescent="0.25">
      <c r="A215">
        <v>4041</v>
      </c>
      <c r="B215" t="s">
        <v>641</v>
      </c>
      <c r="C215">
        <v>410</v>
      </c>
      <c r="D215">
        <v>4111</v>
      </c>
    </row>
    <row r="216" spans="1:4" x14ac:dyDescent="0.25">
      <c r="A216">
        <v>4042</v>
      </c>
      <c r="B216" t="s">
        <v>383</v>
      </c>
      <c r="C216">
        <v>410</v>
      </c>
      <c r="D216">
        <v>4111</v>
      </c>
    </row>
    <row r="217" spans="1:4" x14ac:dyDescent="0.25">
      <c r="A217">
        <v>4047</v>
      </c>
      <c r="B217" t="s">
        <v>384</v>
      </c>
      <c r="C217">
        <v>410</v>
      </c>
      <c r="D217">
        <v>4111</v>
      </c>
    </row>
    <row r="218" spans="1:4" x14ac:dyDescent="0.25">
      <c r="A218">
        <v>4048</v>
      </c>
      <c r="B218" t="s">
        <v>385</v>
      </c>
      <c r="C218">
        <v>410</v>
      </c>
      <c r="D218">
        <v>4111</v>
      </c>
    </row>
    <row r="219" spans="1:4" x14ac:dyDescent="0.25">
      <c r="A219">
        <v>408</v>
      </c>
      <c r="B219" t="s">
        <v>386</v>
      </c>
    </row>
    <row r="220" spans="1:4" x14ac:dyDescent="0.25">
      <c r="A220">
        <v>4081</v>
      </c>
      <c r="B220" t="s">
        <v>387</v>
      </c>
      <c r="C220">
        <v>410</v>
      </c>
      <c r="D220">
        <v>4111</v>
      </c>
    </row>
    <row r="221" spans="1:4" x14ac:dyDescent="0.25">
      <c r="A221">
        <v>4082</v>
      </c>
      <c r="B221" t="s">
        <v>388</v>
      </c>
      <c r="C221">
        <v>410</v>
      </c>
      <c r="D221">
        <v>4111</v>
      </c>
    </row>
    <row r="222" spans="1:4" x14ac:dyDescent="0.25">
      <c r="A222">
        <v>4084</v>
      </c>
      <c r="B222" t="s">
        <v>389</v>
      </c>
      <c r="C222">
        <v>410</v>
      </c>
      <c r="D222">
        <v>4111</v>
      </c>
    </row>
    <row r="223" spans="1:4" x14ac:dyDescent="0.25">
      <c r="A223">
        <v>4087</v>
      </c>
      <c r="B223" t="s">
        <v>642</v>
      </c>
      <c r="C223">
        <v>410</v>
      </c>
      <c r="D223">
        <v>4111</v>
      </c>
    </row>
    <row r="224" spans="1:4" x14ac:dyDescent="0.25">
      <c r="A224">
        <v>4088</v>
      </c>
      <c r="B224" t="s">
        <v>643</v>
      </c>
      <c r="C224">
        <v>520</v>
      </c>
      <c r="D224">
        <v>4111</v>
      </c>
    </row>
    <row r="225" spans="1:4" x14ac:dyDescent="0.25">
      <c r="A225">
        <v>4089</v>
      </c>
      <c r="B225" t="s">
        <v>390</v>
      </c>
      <c r="C225">
        <v>410</v>
      </c>
      <c r="D225">
        <v>4115</v>
      </c>
    </row>
    <row r="226" spans="1:4" x14ac:dyDescent="0.25">
      <c r="A226">
        <v>41</v>
      </c>
      <c r="B226" t="s">
        <v>391</v>
      </c>
    </row>
    <row r="227" spans="1:4" x14ac:dyDescent="0.25">
      <c r="A227">
        <v>414</v>
      </c>
      <c r="B227" t="s">
        <v>392</v>
      </c>
    </row>
    <row r="228" spans="1:4" x14ac:dyDescent="0.25">
      <c r="A228">
        <v>4141</v>
      </c>
      <c r="B228" t="s">
        <v>644</v>
      </c>
      <c r="C228">
        <v>410</v>
      </c>
      <c r="D228">
        <v>4181</v>
      </c>
    </row>
    <row r="229" spans="1:4" x14ac:dyDescent="0.25">
      <c r="A229">
        <v>4142</v>
      </c>
      <c r="B229" t="s">
        <v>645</v>
      </c>
      <c r="C229">
        <v>410</v>
      </c>
      <c r="D229">
        <v>4181</v>
      </c>
    </row>
    <row r="230" spans="1:4" x14ac:dyDescent="0.25">
      <c r="A230">
        <v>4148</v>
      </c>
      <c r="B230" t="s">
        <v>646</v>
      </c>
      <c r="C230">
        <v>410</v>
      </c>
      <c r="D230">
        <v>4181</v>
      </c>
    </row>
    <row r="232" spans="1:4" x14ac:dyDescent="0.25">
      <c r="A232">
        <v>43</v>
      </c>
      <c r="B232" t="s">
        <v>393</v>
      </c>
    </row>
    <row r="233" spans="1:4" x14ac:dyDescent="0.25">
      <c r="A233">
        <v>4310</v>
      </c>
      <c r="B233" t="s">
        <v>647</v>
      </c>
      <c r="C233">
        <v>490</v>
      </c>
      <c r="D233">
        <v>4111</v>
      </c>
    </row>
    <row r="234" spans="1:4" x14ac:dyDescent="0.25">
      <c r="A234">
        <v>4311</v>
      </c>
      <c r="B234" t="s">
        <v>648</v>
      </c>
      <c r="C234">
        <v>490</v>
      </c>
      <c r="D234">
        <v>4111</v>
      </c>
    </row>
    <row r="235" spans="1:4" x14ac:dyDescent="0.25">
      <c r="A235">
        <v>4312</v>
      </c>
      <c r="B235" t="s">
        <v>649</v>
      </c>
      <c r="C235">
        <v>520</v>
      </c>
      <c r="D235">
        <v>4111</v>
      </c>
    </row>
    <row r="236" spans="1:4" x14ac:dyDescent="0.25">
      <c r="A236">
        <v>4313</v>
      </c>
      <c r="B236" t="s">
        <v>650</v>
      </c>
      <c r="C236">
        <v>490</v>
      </c>
      <c r="D236">
        <v>4111</v>
      </c>
    </row>
    <row r="237" spans="1:4" x14ac:dyDescent="0.25">
      <c r="A237">
        <v>4314</v>
      </c>
      <c r="B237" t="s">
        <v>651</v>
      </c>
      <c r="C237">
        <v>490</v>
      </c>
      <c r="D237">
        <v>4111</v>
      </c>
    </row>
    <row r="238" spans="1:4" x14ac:dyDescent="0.25">
      <c r="A238">
        <v>4315</v>
      </c>
      <c r="B238" t="s">
        <v>652</v>
      </c>
      <c r="C238">
        <v>490</v>
      </c>
      <c r="D238">
        <v>4111</v>
      </c>
    </row>
    <row r="239" spans="1:4" x14ac:dyDescent="0.25">
      <c r="A239">
        <v>44</v>
      </c>
      <c r="B239" t="s">
        <v>394</v>
      </c>
    </row>
    <row r="240" spans="1:4" x14ac:dyDescent="0.25">
      <c r="A240">
        <v>441</v>
      </c>
      <c r="B240" t="s">
        <v>395</v>
      </c>
    </row>
    <row r="241" spans="1:4" x14ac:dyDescent="0.25">
      <c r="A241">
        <v>4411</v>
      </c>
      <c r="B241" t="s">
        <v>653</v>
      </c>
      <c r="C241">
        <v>520</v>
      </c>
      <c r="D241">
        <v>4181</v>
      </c>
    </row>
    <row r="242" spans="1:4" x14ac:dyDescent="0.25">
      <c r="A242">
        <v>4412</v>
      </c>
      <c r="B242" t="s">
        <v>654</v>
      </c>
      <c r="C242">
        <v>520</v>
      </c>
      <c r="D242">
        <v>4111</v>
      </c>
    </row>
    <row r="243" spans="1:4" x14ac:dyDescent="0.25">
      <c r="A243">
        <v>4415</v>
      </c>
      <c r="B243" t="s">
        <v>655</v>
      </c>
      <c r="C243">
        <v>520</v>
      </c>
      <c r="D243">
        <v>4181</v>
      </c>
    </row>
    <row r="244" spans="1:4" x14ac:dyDescent="0.25">
      <c r="A244">
        <v>4416</v>
      </c>
      <c r="B244" t="s">
        <v>656</v>
      </c>
      <c r="C244">
        <v>520</v>
      </c>
      <c r="D244">
        <v>4111</v>
      </c>
    </row>
    <row r="245" spans="1:4" x14ac:dyDescent="0.25">
      <c r="A245">
        <v>443</v>
      </c>
      <c r="B245" t="s">
        <v>396</v>
      </c>
    </row>
    <row r="246" spans="1:4" x14ac:dyDescent="0.25">
      <c r="A246">
        <v>4431</v>
      </c>
      <c r="B246" t="s">
        <v>397</v>
      </c>
      <c r="C246">
        <v>520</v>
      </c>
      <c r="D246">
        <v>4181</v>
      </c>
    </row>
    <row r="247" spans="1:4" x14ac:dyDescent="0.25">
      <c r="A247">
        <v>4432</v>
      </c>
      <c r="B247" t="s">
        <v>398</v>
      </c>
      <c r="C247">
        <v>520</v>
      </c>
      <c r="D247">
        <v>4111</v>
      </c>
    </row>
    <row r="248" spans="1:4" x14ac:dyDescent="0.25">
      <c r="A248">
        <v>4435</v>
      </c>
      <c r="B248" t="s">
        <v>657</v>
      </c>
      <c r="C248">
        <v>520</v>
      </c>
      <c r="D248">
        <v>4111</v>
      </c>
    </row>
    <row r="249" spans="1:4" x14ac:dyDescent="0.25">
      <c r="A249">
        <v>4488</v>
      </c>
      <c r="B249" t="s">
        <v>658</v>
      </c>
      <c r="C249">
        <v>520</v>
      </c>
      <c r="D249">
        <v>4119</v>
      </c>
    </row>
    <row r="250" spans="1:4" x14ac:dyDescent="0.25">
      <c r="A250">
        <v>4489</v>
      </c>
      <c r="B250" t="s">
        <v>659</v>
      </c>
      <c r="C250">
        <v>520</v>
      </c>
      <c r="D250">
        <v>4189</v>
      </c>
    </row>
    <row r="251" spans="1:4" x14ac:dyDescent="0.25">
      <c r="A251">
        <v>45</v>
      </c>
      <c r="B251" t="s">
        <v>399</v>
      </c>
    </row>
    <row r="252" spans="1:4" x14ac:dyDescent="0.25">
      <c r="A252">
        <v>4510</v>
      </c>
      <c r="B252" t="s">
        <v>400</v>
      </c>
      <c r="C252">
        <v>490</v>
      </c>
      <c r="D252">
        <v>4121</v>
      </c>
    </row>
    <row r="253" spans="1:4" x14ac:dyDescent="0.25">
      <c r="A253">
        <v>4515</v>
      </c>
      <c r="B253" t="s">
        <v>401</v>
      </c>
      <c r="C253">
        <v>490</v>
      </c>
      <c r="D253">
        <v>4124</v>
      </c>
    </row>
    <row r="254" spans="1:4" x14ac:dyDescent="0.25">
      <c r="A254">
        <v>4521</v>
      </c>
      <c r="B254" t="s">
        <v>402</v>
      </c>
      <c r="C254">
        <v>490</v>
      </c>
      <c r="D254">
        <v>4123</v>
      </c>
    </row>
    <row r="255" spans="1:4" x14ac:dyDescent="0.25">
      <c r="A255">
        <v>4531</v>
      </c>
      <c r="B255" t="s">
        <v>403</v>
      </c>
      <c r="C255">
        <v>490</v>
      </c>
      <c r="D255">
        <v>4132</v>
      </c>
    </row>
    <row r="256" spans="1:4" x14ac:dyDescent="0.25">
      <c r="A256">
        <v>4532</v>
      </c>
      <c r="B256" t="s">
        <v>404</v>
      </c>
      <c r="C256">
        <v>490</v>
      </c>
      <c r="D256">
        <v>4132</v>
      </c>
    </row>
    <row r="257" spans="1:4" x14ac:dyDescent="0.25">
      <c r="A257">
        <v>4551</v>
      </c>
      <c r="B257" t="s">
        <v>405</v>
      </c>
      <c r="C257">
        <v>490</v>
      </c>
      <c r="D257">
        <v>4132</v>
      </c>
    </row>
    <row r="258" spans="1:4" x14ac:dyDescent="0.25">
      <c r="A258">
        <v>4559</v>
      </c>
      <c r="B258" t="s">
        <v>406</v>
      </c>
      <c r="C258">
        <v>490</v>
      </c>
      <c r="D258">
        <v>4137</v>
      </c>
    </row>
    <row r="259" spans="1:4" x14ac:dyDescent="0.25">
      <c r="A259">
        <v>4561</v>
      </c>
      <c r="B259" t="s">
        <v>407</v>
      </c>
      <c r="C259">
        <v>490</v>
      </c>
      <c r="D259">
        <v>4121</v>
      </c>
    </row>
    <row r="260" spans="1:4" x14ac:dyDescent="0.25">
      <c r="A260">
        <v>4571</v>
      </c>
      <c r="B260" t="s">
        <v>408</v>
      </c>
      <c r="C260">
        <v>490</v>
      </c>
      <c r="D260">
        <v>4122</v>
      </c>
    </row>
    <row r="261" spans="1:4" x14ac:dyDescent="0.25">
      <c r="A261">
        <v>4575</v>
      </c>
      <c r="B261" t="s">
        <v>409</v>
      </c>
      <c r="C261">
        <v>490</v>
      </c>
      <c r="D261">
        <v>4281</v>
      </c>
    </row>
    <row r="262" spans="1:4" x14ac:dyDescent="0.25">
      <c r="A262">
        <v>4581</v>
      </c>
      <c r="B262" t="s">
        <v>410</v>
      </c>
      <c r="C262">
        <v>490</v>
      </c>
      <c r="D262">
        <v>4122</v>
      </c>
    </row>
    <row r="263" spans="1:4" x14ac:dyDescent="0.25">
      <c r="A263">
        <v>4584</v>
      </c>
      <c r="B263" t="s">
        <v>411</v>
      </c>
      <c r="C263">
        <v>490</v>
      </c>
      <c r="D263">
        <v>4161</v>
      </c>
    </row>
    <row r="264" spans="1:4" x14ac:dyDescent="0.25">
      <c r="A264">
        <v>4598</v>
      </c>
      <c r="B264" t="s">
        <v>412</v>
      </c>
      <c r="C264">
        <v>490</v>
      </c>
      <c r="D264">
        <v>4123</v>
      </c>
    </row>
    <row r="265" spans="1:4" x14ac:dyDescent="0.25">
      <c r="A265">
        <v>4599</v>
      </c>
      <c r="B265" t="s">
        <v>413</v>
      </c>
      <c r="C265">
        <v>490</v>
      </c>
      <c r="D265">
        <v>4128</v>
      </c>
    </row>
    <row r="266" spans="1:4" x14ac:dyDescent="0.25">
      <c r="A266">
        <v>46</v>
      </c>
      <c r="B266" t="s">
        <v>414</v>
      </c>
    </row>
    <row r="267" spans="1:4" x14ac:dyDescent="0.25">
      <c r="A267">
        <v>4608</v>
      </c>
      <c r="B267" t="s">
        <v>415</v>
      </c>
      <c r="C267">
        <v>490</v>
      </c>
      <c r="D267">
        <v>4125</v>
      </c>
    </row>
    <row r="268" spans="1:4" x14ac:dyDescent="0.25">
      <c r="A268">
        <v>4609</v>
      </c>
      <c r="B268" t="s">
        <v>416</v>
      </c>
      <c r="C268">
        <v>490</v>
      </c>
      <c r="D268">
        <v>4122</v>
      </c>
    </row>
    <row r="269" spans="1:4" x14ac:dyDescent="0.25">
      <c r="A269">
        <v>4610</v>
      </c>
      <c r="B269" t="s">
        <v>417</v>
      </c>
      <c r="C269">
        <v>490</v>
      </c>
      <c r="D269">
        <v>4122</v>
      </c>
    </row>
    <row r="270" spans="1:4" x14ac:dyDescent="0.25">
      <c r="A270">
        <v>4611</v>
      </c>
      <c r="B270" t="s">
        <v>418</v>
      </c>
      <c r="C270">
        <v>490</v>
      </c>
      <c r="D270">
        <v>4131</v>
      </c>
    </row>
    <row r="271" spans="1:4" x14ac:dyDescent="0.25">
      <c r="A271">
        <v>4612</v>
      </c>
      <c r="B271" t="s">
        <v>419</v>
      </c>
      <c r="C271">
        <v>410</v>
      </c>
      <c r="D271">
        <v>4122</v>
      </c>
    </row>
    <row r="272" spans="1:4" x14ac:dyDescent="0.25">
      <c r="A272">
        <v>4613</v>
      </c>
      <c r="B272" t="s">
        <v>420</v>
      </c>
      <c r="C272">
        <v>490</v>
      </c>
      <c r="D272">
        <v>4133</v>
      </c>
    </row>
    <row r="273" spans="1:4" x14ac:dyDescent="0.25">
      <c r="A273">
        <v>4614</v>
      </c>
      <c r="B273" t="s">
        <v>421</v>
      </c>
      <c r="C273">
        <v>490</v>
      </c>
      <c r="D273">
        <v>4131</v>
      </c>
    </row>
    <row r="274" spans="1:4" x14ac:dyDescent="0.25">
      <c r="A274">
        <v>4618</v>
      </c>
      <c r="B274" t="s">
        <v>422</v>
      </c>
      <c r="C274">
        <v>490</v>
      </c>
      <c r="D274">
        <v>4129</v>
      </c>
    </row>
    <row r="275" spans="1:4" x14ac:dyDescent="0.25">
      <c r="A275">
        <v>4619</v>
      </c>
      <c r="B275" t="s">
        <v>423</v>
      </c>
      <c r="C275">
        <v>410</v>
      </c>
      <c r="D275">
        <v>4126</v>
      </c>
    </row>
    <row r="276" spans="1:4" x14ac:dyDescent="0.25">
      <c r="A276">
        <v>4632</v>
      </c>
      <c r="B276" t="s">
        <v>809</v>
      </c>
      <c r="C276">
        <v>490</v>
      </c>
      <c r="D276">
        <v>4131</v>
      </c>
    </row>
    <row r="277" spans="1:4" x14ac:dyDescent="0.25">
      <c r="A277">
        <v>4651</v>
      </c>
      <c r="B277" t="s">
        <v>660</v>
      </c>
      <c r="C277">
        <v>490</v>
      </c>
      <c r="D277">
        <v>4133</v>
      </c>
    </row>
    <row r="278" spans="1:4" x14ac:dyDescent="0.25">
      <c r="A278">
        <v>4659</v>
      </c>
      <c r="B278" t="s">
        <v>424</v>
      </c>
      <c r="C278">
        <v>490</v>
      </c>
      <c r="D278">
        <v>4136</v>
      </c>
    </row>
    <row r="279" spans="1:4" x14ac:dyDescent="0.25">
      <c r="A279">
        <v>47</v>
      </c>
      <c r="B279" t="s">
        <v>425</v>
      </c>
    </row>
    <row r="280" spans="1:4" x14ac:dyDescent="0.25">
      <c r="A280">
        <v>471</v>
      </c>
      <c r="B280" t="s">
        <v>426</v>
      </c>
    </row>
    <row r="281" spans="1:4" x14ac:dyDescent="0.25">
      <c r="A281">
        <v>4711</v>
      </c>
      <c r="B281" t="s">
        <v>661</v>
      </c>
      <c r="C281">
        <v>490</v>
      </c>
      <c r="D281">
        <v>4151</v>
      </c>
    </row>
    <row r="282" spans="1:4" x14ac:dyDescent="0.25">
      <c r="A282">
        <v>4712</v>
      </c>
      <c r="B282" t="s">
        <v>662</v>
      </c>
      <c r="C282">
        <v>490</v>
      </c>
      <c r="D282">
        <v>4111</v>
      </c>
    </row>
    <row r="283" spans="1:4" x14ac:dyDescent="0.25">
      <c r="A283">
        <v>4713</v>
      </c>
      <c r="B283" t="s">
        <v>663</v>
      </c>
      <c r="C283">
        <v>490</v>
      </c>
      <c r="D283">
        <v>4111</v>
      </c>
    </row>
    <row r="284" spans="1:4" x14ac:dyDescent="0.25">
      <c r="A284">
        <v>4714</v>
      </c>
      <c r="B284" t="s">
        <v>664</v>
      </c>
      <c r="C284">
        <v>490</v>
      </c>
      <c r="D284">
        <v>4151</v>
      </c>
    </row>
    <row r="285" spans="1:4" x14ac:dyDescent="0.25">
      <c r="A285">
        <v>4715</v>
      </c>
      <c r="B285" t="s">
        <v>427</v>
      </c>
      <c r="C285">
        <v>490</v>
      </c>
      <c r="D285">
        <v>4151</v>
      </c>
    </row>
    <row r="286" spans="1:4" x14ac:dyDescent="0.25">
      <c r="A286">
        <v>4716</v>
      </c>
      <c r="B286" t="s">
        <v>665</v>
      </c>
      <c r="C286">
        <v>490</v>
      </c>
      <c r="D286">
        <v>4151</v>
      </c>
    </row>
    <row r="287" spans="1:4" x14ac:dyDescent="0.25">
      <c r="A287">
        <v>4719</v>
      </c>
      <c r="B287" t="s">
        <v>666</v>
      </c>
      <c r="C287">
        <v>490</v>
      </c>
      <c r="D287">
        <v>4159</v>
      </c>
    </row>
    <row r="288" spans="1:4" x14ac:dyDescent="0.25">
      <c r="A288">
        <v>472</v>
      </c>
      <c r="B288" t="s">
        <v>428</v>
      </c>
    </row>
    <row r="289" spans="1:4" x14ac:dyDescent="0.25">
      <c r="A289">
        <v>4721</v>
      </c>
      <c r="B289" t="s">
        <v>667</v>
      </c>
      <c r="C289">
        <v>490</v>
      </c>
      <c r="D289">
        <v>4181</v>
      </c>
    </row>
    <row r="290" spans="1:4" x14ac:dyDescent="0.25">
      <c r="A290">
        <v>4729</v>
      </c>
      <c r="B290" t="s">
        <v>668</v>
      </c>
      <c r="C290">
        <v>490</v>
      </c>
      <c r="D290">
        <v>4189</v>
      </c>
    </row>
    <row r="291" spans="1:4" x14ac:dyDescent="0.25">
      <c r="A291">
        <v>48</v>
      </c>
      <c r="B291" t="s">
        <v>429</v>
      </c>
    </row>
    <row r="292" spans="1:4" x14ac:dyDescent="0.25">
      <c r="A292">
        <v>481</v>
      </c>
      <c r="B292" t="s">
        <v>430</v>
      </c>
    </row>
    <row r="293" spans="1:4" x14ac:dyDescent="0.25">
      <c r="B293" t="s">
        <v>431</v>
      </c>
    </row>
    <row r="294" spans="1:4" x14ac:dyDescent="0.25">
      <c r="A294">
        <v>4811</v>
      </c>
      <c r="B294" t="s">
        <v>669</v>
      </c>
      <c r="C294">
        <v>490</v>
      </c>
      <c r="D294">
        <v>4141</v>
      </c>
    </row>
    <row r="295" spans="1:4" x14ac:dyDescent="0.25">
      <c r="A295">
        <v>4812</v>
      </c>
      <c r="B295" t="s">
        <v>670</v>
      </c>
      <c r="C295">
        <v>490</v>
      </c>
      <c r="D295">
        <v>4241</v>
      </c>
    </row>
    <row r="296" spans="1:4" x14ac:dyDescent="0.25">
      <c r="A296">
        <v>4813</v>
      </c>
      <c r="B296" t="s">
        <v>671</v>
      </c>
      <c r="C296">
        <v>490</v>
      </c>
      <c r="D296">
        <v>4249</v>
      </c>
    </row>
    <row r="297" spans="1:4" x14ac:dyDescent="0.25">
      <c r="A297">
        <v>4814</v>
      </c>
      <c r="B297" t="s">
        <v>672</v>
      </c>
      <c r="C297">
        <v>490</v>
      </c>
      <c r="D297">
        <v>4181</v>
      </c>
    </row>
    <row r="298" spans="1:4" x14ac:dyDescent="0.25">
      <c r="A298">
        <v>4815</v>
      </c>
      <c r="B298" t="s">
        <v>673</v>
      </c>
      <c r="C298">
        <v>490</v>
      </c>
      <c r="D298">
        <v>4141</v>
      </c>
    </row>
    <row r="299" spans="1:4" x14ac:dyDescent="0.25">
      <c r="B299" t="s">
        <v>432</v>
      </c>
    </row>
    <row r="300" spans="1:4" x14ac:dyDescent="0.25">
      <c r="A300">
        <v>4816</v>
      </c>
      <c r="B300" t="s">
        <v>674</v>
      </c>
      <c r="C300">
        <v>490</v>
      </c>
      <c r="D300">
        <v>4241</v>
      </c>
    </row>
    <row r="301" spans="1:4" x14ac:dyDescent="0.25">
      <c r="A301">
        <v>4817</v>
      </c>
      <c r="B301" t="s">
        <v>433</v>
      </c>
      <c r="C301">
        <v>490</v>
      </c>
      <c r="D301">
        <v>4126</v>
      </c>
    </row>
    <row r="302" spans="1:4" x14ac:dyDescent="0.25">
      <c r="A302">
        <v>4818</v>
      </c>
      <c r="B302" t="s">
        <v>675</v>
      </c>
      <c r="C302">
        <v>490</v>
      </c>
      <c r="D302">
        <v>4141</v>
      </c>
    </row>
    <row r="303" spans="1:4" x14ac:dyDescent="0.25">
      <c r="A303">
        <v>4819</v>
      </c>
      <c r="B303" t="s">
        <v>676</v>
      </c>
      <c r="C303">
        <v>490</v>
      </c>
      <c r="D303">
        <v>4149</v>
      </c>
    </row>
    <row r="304" spans="1:4" x14ac:dyDescent="0.25">
      <c r="A304">
        <v>49</v>
      </c>
      <c r="B304" t="s">
        <v>434</v>
      </c>
    </row>
    <row r="305" spans="1:4" x14ac:dyDescent="0.25">
      <c r="A305">
        <v>491</v>
      </c>
      <c r="B305" t="s">
        <v>435</v>
      </c>
    </row>
    <row r="306" spans="1:4" x14ac:dyDescent="0.25">
      <c r="A306">
        <v>4911</v>
      </c>
      <c r="B306" t="s">
        <v>677</v>
      </c>
      <c r="C306">
        <v>490</v>
      </c>
      <c r="D306">
        <v>4181</v>
      </c>
    </row>
    <row r="307" spans="1:4" x14ac:dyDescent="0.25">
      <c r="A307">
        <v>4912</v>
      </c>
      <c r="B307" t="s">
        <v>436</v>
      </c>
      <c r="C307">
        <v>490</v>
      </c>
      <c r="D307">
        <v>4281</v>
      </c>
    </row>
    <row r="308" spans="1:4" x14ac:dyDescent="0.25">
      <c r="A308">
        <v>4917</v>
      </c>
      <c r="B308" t="s">
        <v>678</v>
      </c>
      <c r="C308">
        <v>490</v>
      </c>
      <c r="D308">
        <v>4189</v>
      </c>
    </row>
    <row r="309" spans="1:4" x14ac:dyDescent="0.25">
      <c r="A309">
        <v>4918</v>
      </c>
      <c r="B309" t="s">
        <v>679</v>
      </c>
      <c r="C309">
        <v>490</v>
      </c>
      <c r="D309">
        <v>4289</v>
      </c>
    </row>
    <row r="310" spans="1:4" x14ac:dyDescent="0.25">
      <c r="A310">
        <v>4919</v>
      </c>
      <c r="B310" t="s">
        <v>680</v>
      </c>
      <c r="C310">
        <v>490</v>
      </c>
      <c r="D310">
        <v>4181</v>
      </c>
    </row>
    <row r="311" spans="1:4" x14ac:dyDescent="0.25">
      <c r="A311">
        <v>492</v>
      </c>
      <c r="B311" t="s">
        <v>437</v>
      </c>
    </row>
    <row r="312" spans="1:4" x14ac:dyDescent="0.25">
      <c r="A312">
        <v>4921</v>
      </c>
      <c r="B312" t="s">
        <v>438</v>
      </c>
      <c r="C312">
        <v>490</v>
      </c>
      <c r="D312">
        <v>4111</v>
      </c>
    </row>
    <row r="313" spans="1:4" x14ac:dyDescent="0.25">
      <c r="A313">
        <v>4922</v>
      </c>
      <c r="B313" t="s">
        <v>439</v>
      </c>
      <c r="C313">
        <v>490</v>
      </c>
      <c r="D313">
        <v>4111</v>
      </c>
    </row>
    <row r="314" spans="1:4" x14ac:dyDescent="0.25">
      <c r="A314">
        <v>4927</v>
      </c>
      <c r="B314" t="s">
        <v>681</v>
      </c>
      <c r="C314">
        <v>490</v>
      </c>
      <c r="D314">
        <v>4181</v>
      </c>
    </row>
    <row r="315" spans="1:4" x14ac:dyDescent="0.25">
      <c r="A315">
        <v>493</v>
      </c>
      <c r="B315" t="s">
        <v>440</v>
      </c>
    </row>
    <row r="316" spans="1:4" x14ac:dyDescent="0.25">
      <c r="A316">
        <v>4931</v>
      </c>
      <c r="B316" t="s">
        <v>682</v>
      </c>
      <c r="C316">
        <v>490</v>
      </c>
      <c r="D316">
        <v>4181</v>
      </c>
    </row>
    <row r="317" spans="1:4" x14ac:dyDescent="0.25">
      <c r="A317">
        <v>4932</v>
      </c>
      <c r="B317" t="s">
        <v>683</v>
      </c>
      <c r="C317">
        <v>490</v>
      </c>
      <c r="D317">
        <v>4181</v>
      </c>
    </row>
    <row r="318" spans="1:4" x14ac:dyDescent="0.25">
      <c r="A318">
        <v>496</v>
      </c>
      <c r="B318" t="s">
        <v>441</v>
      </c>
    </row>
    <row r="319" spans="1:4" x14ac:dyDescent="0.25">
      <c r="A319">
        <v>4961</v>
      </c>
      <c r="B319" t="s">
        <v>684</v>
      </c>
      <c r="C319">
        <v>520</v>
      </c>
      <c r="D319">
        <v>4181</v>
      </c>
    </row>
    <row r="320" spans="1:4" x14ac:dyDescent="0.25">
      <c r="A320">
        <v>4962</v>
      </c>
      <c r="B320" t="s">
        <v>685</v>
      </c>
      <c r="C320">
        <v>520</v>
      </c>
      <c r="D320">
        <v>4181</v>
      </c>
    </row>
    <row r="321" spans="1:4" x14ac:dyDescent="0.25">
      <c r="A321">
        <v>4968</v>
      </c>
      <c r="B321" t="s">
        <v>686</v>
      </c>
      <c r="C321">
        <v>520</v>
      </c>
      <c r="D321">
        <v>4181</v>
      </c>
    </row>
    <row r="322" spans="1:4" x14ac:dyDescent="0.25">
      <c r="A322">
        <v>499</v>
      </c>
      <c r="B322" t="s">
        <v>442</v>
      </c>
    </row>
    <row r="323" spans="1:4" x14ac:dyDescent="0.25">
      <c r="A323">
        <v>4999</v>
      </c>
      <c r="B323" t="s">
        <v>687</v>
      </c>
      <c r="C323">
        <v>490</v>
      </c>
      <c r="D323">
        <v>4999</v>
      </c>
    </row>
    <row r="324" spans="1:4" x14ac:dyDescent="0.25">
      <c r="A324">
        <v>5</v>
      </c>
      <c r="B324" t="s">
        <v>443</v>
      </c>
    </row>
    <row r="325" spans="1:4" x14ac:dyDescent="0.25">
      <c r="A325">
        <v>50</v>
      </c>
      <c r="B325" t="s">
        <v>444</v>
      </c>
    </row>
    <row r="326" spans="1:4" x14ac:dyDescent="0.25">
      <c r="A326">
        <v>500</v>
      </c>
      <c r="B326" t="s">
        <v>445</v>
      </c>
    </row>
    <row r="327" spans="1:4" x14ac:dyDescent="0.25">
      <c r="A327">
        <v>5000</v>
      </c>
      <c r="B327" t="s">
        <v>446</v>
      </c>
      <c r="C327">
        <v>520</v>
      </c>
      <c r="D327">
        <v>5355</v>
      </c>
    </row>
    <row r="328" spans="1:4" x14ac:dyDescent="0.25">
      <c r="A328">
        <v>5001</v>
      </c>
      <c r="B328" t="s">
        <v>447</v>
      </c>
      <c r="C328">
        <v>520</v>
      </c>
      <c r="D328">
        <v>8888</v>
      </c>
    </row>
    <row r="329" spans="1:4" x14ac:dyDescent="0.25">
      <c r="A329">
        <v>5008</v>
      </c>
      <c r="B329" t="s">
        <v>448</v>
      </c>
      <c r="C329">
        <v>520</v>
      </c>
      <c r="D329">
        <v>5408</v>
      </c>
    </row>
    <row r="330" spans="1:4" x14ac:dyDescent="0.25">
      <c r="A330">
        <v>501</v>
      </c>
      <c r="B330" t="s">
        <v>449</v>
      </c>
    </row>
    <row r="331" spans="1:4" x14ac:dyDescent="0.25">
      <c r="A331">
        <v>5011</v>
      </c>
      <c r="B331" t="s">
        <v>450</v>
      </c>
      <c r="C331">
        <v>510</v>
      </c>
      <c r="D331">
        <v>5011</v>
      </c>
    </row>
    <row r="332" spans="1:4" x14ac:dyDescent="0.25">
      <c r="A332">
        <v>5012</v>
      </c>
      <c r="B332" t="s">
        <v>451</v>
      </c>
      <c r="C332">
        <v>510</v>
      </c>
      <c r="D332">
        <v>5011</v>
      </c>
    </row>
    <row r="333" spans="1:4" x14ac:dyDescent="0.25">
      <c r="A333">
        <v>5013</v>
      </c>
      <c r="B333" t="s">
        <v>452</v>
      </c>
      <c r="C333">
        <v>510</v>
      </c>
      <c r="D333">
        <v>5021</v>
      </c>
    </row>
    <row r="334" spans="1:4" x14ac:dyDescent="0.25">
      <c r="A334">
        <v>5014</v>
      </c>
      <c r="B334" t="s">
        <v>453</v>
      </c>
      <c r="C334">
        <v>510</v>
      </c>
      <c r="D334">
        <v>5011</v>
      </c>
    </row>
    <row r="335" spans="1:4" x14ac:dyDescent="0.25">
      <c r="A335">
        <v>5017</v>
      </c>
      <c r="B335" t="s">
        <v>454</v>
      </c>
      <c r="C335">
        <v>510</v>
      </c>
      <c r="D335">
        <v>8888</v>
      </c>
    </row>
    <row r="336" spans="1:4" x14ac:dyDescent="0.25">
      <c r="A336">
        <v>5018</v>
      </c>
      <c r="B336" t="s">
        <v>455</v>
      </c>
      <c r="C336">
        <v>510</v>
      </c>
      <c r="D336">
        <v>5029</v>
      </c>
    </row>
    <row r="337" spans="1:4" x14ac:dyDescent="0.25">
      <c r="A337">
        <v>5019</v>
      </c>
      <c r="B337" t="s">
        <v>456</v>
      </c>
      <c r="C337">
        <v>510</v>
      </c>
      <c r="D337">
        <v>5019</v>
      </c>
    </row>
    <row r="338" spans="1:4" x14ac:dyDescent="0.25">
      <c r="A338">
        <v>502</v>
      </c>
      <c r="B338" t="s">
        <v>457</v>
      </c>
    </row>
    <row r="339" spans="1:4" x14ac:dyDescent="0.25">
      <c r="A339">
        <v>5020</v>
      </c>
      <c r="B339" t="s">
        <v>458</v>
      </c>
      <c r="C339">
        <v>510</v>
      </c>
      <c r="D339">
        <v>5011</v>
      </c>
    </row>
    <row r="340" spans="1:4" x14ac:dyDescent="0.25">
      <c r="A340">
        <v>5025</v>
      </c>
      <c r="B340" t="s">
        <v>459</v>
      </c>
      <c r="C340">
        <v>510</v>
      </c>
      <c r="D340">
        <v>5021</v>
      </c>
    </row>
    <row r="341" spans="1:4" x14ac:dyDescent="0.25">
      <c r="A341">
        <v>5028</v>
      </c>
      <c r="B341" t="s">
        <v>460</v>
      </c>
      <c r="C341">
        <v>510</v>
      </c>
      <c r="D341">
        <v>5029</v>
      </c>
    </row>
    <row r="342" spans="1:4" x14ac:dyDescent="0.25">
      <c r="A342">
        <v>5029</v>
      </c>
      <c r="B342" t="s">
        <v>461</v>
      </c>
      <c r="C342">
        <v>510</v>
      </c>
      <c r="D342">
        <v>5019</v>
      </c>
    </row>
    <row r="343" spans="1:4" x14ac:dyDescent="0.25">
      <c r="A343">
        <v>505</v>
      </c>
      <c r="B343" t="s">
        <v>462</v>
      </c>
    </row>
    <row r="344" spans="1:4" x14ac:dyDescent="0.25">
      <c r="A344">
        <v>5051</v>
      </c>
      <c r="B344" t="s">
        <v>463</v>
      </c>
      <c r="C344">
        <v>510</v>
      </c>
      <c r="D344">
        <v>5051</v>
      </c>
    </row>
    <row r="345" spans="1:4" x14ac:dyDescent="0.25">
      <c r="A345">
        <v>5052</v>
      </c>
      <c r="B345" t="s">
        <v>464</v>
      </c>
      <c r="C345">
        <v>510</v>
      </c>
      <c r="D345">
        <v>5052</v>
      </c>
    </row>
    <row r="346" spans="1:4" x14ac:dyDescent="0.25">
      <c r="A346">
        <v>5053</v>
      </c>
      <c r="B346" t="s">
        <v>465</v>
      </c>
      <c r="C346">
        <v>510</v>
      </c>
      <c r="D346">
        <v>5021</v>
      </c>
    </row>
    <row r="347" spans="1:4" x14ac:dyDescent="0.25">
      <c r="A347">
        <v>5054</v>
      </c>
      <c r="B347" t="s">
        <v>466</v>
      </c>
      <c r="C347">
        <v>510</v>
      </c>
      <c r="D347">
        <v>5021</v>
      </c>
    </row>
    <row r="348" spans="1:4" x14ac:dyDescent="0.25">
      <c r="A348">
        <v>5058</v>
      </c>
      <c r="B348" t="s">
        <v>467</v>
      </c>
      <c r="C348">
        <v>510</v>
      </c>
      <c r="D348">
        <v>5029</v>
      </c>
    </row>
    <row r="349" spans="1:4" x14ac:dyDescent="0.25">
      <c r="A349">
        <v>5059</v>
      </c>
      <c r="B349" t="s">
        <v>468</v>
      </c>
      <c r="C349">
        <v>510</v>
      </c>
      <c r="D349">
        <v>5059</v>
      </c>
    </row>
    <row r="350" spans="1:4" x14ac:dyDescent="0.25">
      <c r="A350">
        <v>506</v>
      </c>
      <c r="B350" t="s">
        <v>469</v>
      </c>
    </row>
    <row r="351" spans="1:4" x14ac:dyDescent="0.25">
      <c r="A351">
        <v>5061</v>
      </c>
      <c r="B351" t="s">
        <v>470</v>
      </c>
      <c r="C351">
        <v>510</v>
      </c>
      <c r="D351">
        <v>5054</v>
      </c>
    </row>
    <row r="352" spans="1:4" x14ac:dyDescent="0.25">
      <c r="A352">
        <v>5067</v>
      </c>
      <c r="B352" t="s">
        <v>471</v>
      </c>
      <c r="C352">
        <v>510</v>
      </c>
      <c r="D352">
        <v>5059</v>
      </c>
    </row>
    <row r="353" spans="1:4" x14ac:dyDescent="0.25">
      <c r="A353">
        <v>5069</v>
      </c>
      <c r="B353" t="s">
        <v>472</v>
      </c>
      <c r="C353">
        <v>510</v>
      </c>
      <c r="D353">
        <v>5054</v>
      </c>
    </row>
    <row r="354" spans="1:4" x14ac:dyDescent="0.25">
      <c r="A354">
        <v>507</v>
      </c>
      <c r="B354" t="s">
        <v>473</v>
      </c>
    </row>
    <row r="355" spans="1:4" x14ac:dyDescent="0.25">
      <c r="A355">
        <v>5071</v>
      </c>
      <c r="B355" t="s">
        <v>688</v>
      </c>
      <c r="C355">
        <v>510</v>
      </c>
      <c r="D355">
        <v>5054</v>
      </c>
    </row>
    <row r="356" spans="1:4" x14ac:dyDescent="0.25">
      <c r="A356">
        <v>5072</v>
      </c>
      <c r="B356" t="s">
        <v>689</v>
      </c>
      <c r="C356">
        <v>510</v>
      </c>
      <c r="D356">
        <v>5054</v>
      </c>
    </row>
    <row r="357" spans="1:4" x14ac:dyDescent="0.25">
      <c r="A357">
        <v>5075</v>
      </c>
      <c r="B357" t="s">
        <v>474</v>
      </c>
      <c r="C357">
        <v>510</v>
      </c>
      <c r="D357">
        <v>8888</v>
      </c>
    </row>
    <row r="358" spans="1:4" x14ac:dyDescent="0.25">
      <c r="A358">
        <v>5079</v>
      </c>
      <c r="B358" t="s">
        <v>690</v>
      </c>
      <c r="C358">
        <v>510</v>
      </c>
      <c r="D358">
        <v>5059</v>
      </c>
    </row>
    <row r="359" spans="1:4" x14ac:dyDescent="0.25">
      <c r="A359">
        <v>508</v>
      </c>
      <c r="B359" t="s">
        <v>475</v>
      </c>
    </row>
    <row r="360" spans="1:4" x14ac:dyDescent="0.25">
      <c r="A360">
        <v>5081</v>
      </c>
      <c r="B360" t="s">
        <v>691</v>
      </c>
      <c r="C360">
        <v>510</v>
      </c>
      <c r="D360">
        <v>5081</v>
      </c>
    </row>
    <row r="361" spans="1:4" x14ac:dyDescent="0.25">
      <c r="A361">
        <v>5082</v>
      </c>
      <c r="B361" t="s">
        <v>692</v>
      </c>
      <c r="C361">
        <v>510</v>
      </c>
      <c r="D361">
        <v>5021</v>
      </c>
    </row>
    <row r="362" spans="1:4" x14ac:dyDescent="0.25">
      <c r="A362">
        <v>5088</v>
      </c>
      <c r="B362" t="s">
        <v>693</v>
      </c>
      <c r="C362">
        <v>510</v>
      </c>
      <c r="D362">
        <v>5029</v>
      </c>
    </row>
    <row r="363" spans="1:4" x14ac:dyDescent="0.25">
      <c r="A363">
        <v>5089</v>
      </c>
      <c r="B363" t="s">
        <v>694</v>
      </c>
      <c r="C363">
        <v>510</v>
      </c>
      <c r="D363">
        <v>5089</v>
      </c>
    </row>
    <row r="364" spans="1:4" x14ac:dyDescent="0.25">
      <c r="A364">
        <v>509</v>
      </c>
      <c r="B364" t="s">
        <v>476</v>
      </c>
    </row>
    <row r="365" spans="1:4" x14ac:dyDescent="0.25">
      <c r="A365">
        <v>5099</v>
      </c>
      <c r="B365" t="s">
        <v>695</v>
      </c>
      <c r="C365">
        <v>510</v>
      </c>
      <c r="D365">
        <v>5099</v>
      </c>
    </row>
    <row r="366" spans="1:4" x14ac:dyDescent="0.25">
      <c r="A366">
        <v>52</v>
      </c>
      <c r="B366" t="s">
        <v>477</v>
      </c>
    </row>
    <row r="367" spans="1:4" x14ac:dyDescent="0.25">
      <c r="A367">
        <v>521</v>
      </c>
      <c r="B367" t="s">
        <v>478</v>
      </c>
    </row>
    <row r="368" spans="1:4" x14ac:dyDescent="0.25">
      <c r="A368">
        <v>5211</v>
      </c>
      <c r="B368" t="s">
        <v>696</v>
      </c>
      <c r="C368">
        <v>520</v>
      </c>
      <c r="D368">
        <v>5301</v>
      </c>
    </row>
    <row r="369" spans="1:4" x14ac:dyDescent="0.25">
      <c r="A369">
        <v>5212</v>
      </c>
      <c r="B369" t="s">
        <v>697</v>
      </c>
      <c r="C369">
        <v>520</v>
      </c>
      <c r="D369">
        <v>5301</v>
      </c>
    </row>
    <row r="370" spans="1:4" x14ac:dyDescent="0.25">
      <c r="A370">
        <v>522</v>
      </c>
      <c r="B370" t="s">
        <v>479</v>
      </c>
    </row>
    <row r="371" spans="1:4" x14ac:dyDescent="0.25">
      <c r="A371">
        <v>5221</v>
      </c>
      <c r="B371" t="s">
        <v>698</v>
      </c>
      <c r="C371">
        <v>520</v>
      </c>
      <c r="D371">
        <v>5301</v>
      </c>
    </row>
    <row r="372" spans="1:4" x14ac:dyDescent="0.25">
      <c r="A372">
        <v>5222</v>
      </c>
      <c r="B372" t="s">
        <v>699</v>
      </c>
      <c r="C372">
        <v>520</v>
      </c>
      <c r="D372">
        <v>5301</v>
      </c>
    </row>
    <row r="373" spans="1:4" x14ac:dyDescent="0.25">
      <c r="A373">
        <v>523</v>
      </c>
      <c r="B373" t="s">
        <v>480</v>
      </c>
    </row>
    <row r="374" spans="1:4" x14ac:dyDescent="0.25">
      <c r="A374">
        <v>5231</v>
      </c>
      <c r="B374" t="s">
        <v>700</v>
      </c>
      <c r="C374">
        <v>520</v>
      </c>
      <c r="D374">
        <v>5362</v>
      </c>
    </row>
    <row r="375" spans="1:4" x14ac:dyDescent="0.25">
      <c r="A375">
        <v>5232</v>
      </c>
      <c r="B375" t="s">
        <v>701</v>
      </c>
      <c r="C375">
        <v>520</v>
      </c>
      <c r="D375">
        <v>5362</v>
      </c>
    </row>
    <row r="376" spans="1:4" x14ac:dyDescent="0.25">
      <c r="A376">
        <v>5239</v>
      </c>
      <c r="B376" t="s">
        <v>702</v>
      </c>
      <c r="C376">
        <v>520</v>
      </c>
      <c r="D376">
        <v>5309</v>
      </c>
    </row>
    <row r="377" spans="1:4" x14ac:dyDescent="0.25">
      <c r="A377">
        <v>53</v>
      </c>
      <c r="B377" t="s">
        <v>481</v>
      </c>
    </row>
    <row r="378" spans="1:4" x14ac:dyDescent="0.25">
      <c r="A378">
        <v>5331</v>
      </c>
      <c r="B378" t="s">
        <v>482</v>
      </c>
      <c r="C378">
        <v>520</v>
      </c>
      <c r="D378">
        <v>5371</v>
      </c>
    </row>
    <row r="379" spans="1:4" x14ac:dyDescent="0.25">
      <c r="A379">
        <v>5332</v>
      </c>
      <c r="B379" t="s">
        <v>483</v>
      </c>
      <c r="C379">
        <v>520</v>
      </c>
      <c r="D379">
        <v>5372</v>
      </c>
    </row>
    <row r="380" spans="1:4" x14ac:dyDescent="0.25">
      <c r="A380">
        <v>533</v>
      </c>
      <c r="B380" t="s">
        <v>481</v>
      </c>
    </row>
    <row r="381" spans="1:4" x14ac:dyDescent="0.25">
      <c r="A381">
        <v>54</v>
      </c>
      <c r="B381" t="s">
        <v>484</v>
      </c>
    </row>
    <row r="382" spans="1:4" x14ac:dyDescent="0.25">
      <c r="A382">
        <v>541</v>
      </c>
      <c r="B382" t="s">
        <v>270</v>
      </c>
    </row>
    <row r="383" spans="1:4" x14ac:dyDescent="0.25">
      <c r="A383">
        <v>5411</v>
      </c>
      <c r="B383" t="s">
        <v>270</v>
      </c>
      <c r="C383">
        <v>520</v>
      </c>
      <c r="D383">
        <v>5311</v>
      </c>
    </row>
    <row r="384" spans="1:4" x14ac:dyDescent="0.25">
      <c r="A384">
        <v>544</v>
      </c>
      <c r="B384" t="s">
        <v>485</v>
      </c>
    </row>
    <row r="385" spans="1:4" x14ac:dyDescent="0.25">
      <c r="A385">
        <v>5441</v>
      </c>
      <c r="B385" t="s">
        <v>486</v>
      </c>
      <c r="C385">
        <v>520</v>
      </c>
      <c r="D385">
        <v>5355</v>
      </c>
    </row>
    <row r="386" spans="1:4" x14ac:dyDescent="0.25">
      <c r="A386">
        <v>5442</v>
      </c>
      <c r="B386" t="s">
        <v>487</v>
      </c>
      <c r="C386">
        <v>520</v>
      </c>
      <c r="D386">
        <v>5359</v>
      </c>
    </row>
    <row r="387" spans="1:4" x14ac:dyDescent="0.25">
      <c r="A387">
        <v>5445</v>
      </c>
      <c r="B387" t="s">
        <v>488</v>
      </c>
      <c r="C387">
        <v>520</v>
      </c>
      <c r="D387">
        <v>5408</v>
      </c>
    </row>
    <row r="388" spans="1:4" x14ac:dyDescent="0.25">
      <c r="A388">
        <v>5446</v>
      </c>
      <c r="B388" t="s">
        <v>489</v>
      </c>
      <c r="C388">
        <v>520</v>
      </c>
      <c r="D388">
        <v>5409</v>
      </c>
    </row>
    <row r="389" spans="1:4" x14ac:dyDescent="0.25">
      <c r="A389">
        <v>545</v>
      </c>
      <c r="B389" t="s">
        <v>490</v>
      </c>
    </row>
    <row r="390" spans="1:4" x14ac:dyDescent="0.25">
      <c r="A390">
        <v>5451</v>
      </c>
      <c r="B390" t="s">
        <v>491</v>
      </c>
      <c r="C390">
        <v>520</v>
      </c>
      <c r="D390">
        <v>5368</v>
      </c>
    </row>
    <row r="391" spans="1:4" x14ac:dyDescent="0.25">
      <c r="A391">
        <v>5452</v>
      </c>
      <c r="B391" t="s">
        <v>492</v>
      </c>
      <c r="C391">
        <v>520</v>
      </c>
      <c r="D391">
        <v>5369</v>
      </c>
    </row>
    <row r="392" spans="1:4" x14ac:dyDescent="0.25">
      <c r="A392">
        <v>5453</v>
      </c>
      <c r="B392" t="s">
        <v>493</v>
      </c>
      <c r="C392">
        <v>520</v>
      </c>
      <c r="D392">
        <v>5418</v>
      </c>
    </row>
    <row r="393" spans="1:4" x14ac:dyDescent="0.25">
      <c r="A393">
        <v>5454</v>
      </c>
      <c r="B393" t="s">
        <v>494</v>
      </c>
      <c r="C393">
        <v>520</v>
      </c>
      <c r="D393">
        <v>5418</v>
      </c>
    </row>
    <row r="394" spans="1:4" x14ac:dyDescent="0.25">
      <c r="A394">
        <v>546</v>
      </c>
      <c r="B394" t="s">
        <v>495</v>
      </c>
    </row>
    <row r="395" spans="1:4" x14ac:dyDescent="0.25">
      <c r="A395">
        <v>5461</v>
      </c>
      <c r="B395" t="s">
        <v>703</v>
      </c>
      <c r="C395">
        <v>520</v>
      </c>
      <c r="D395">
        <v>5852</v>
      </c>
    </row>
    <row r="396" spans="1:4" x14ac:dyDescent="0.25">
      <c r="A396">
        <v>5462</v>
      </c>
      <c r="B396" t="s">
        <v>704</v>
      </c>
      <c r="C396">
        <v>520</v>
      </c>
      <c r="D396">
        <v>5851</v>
      </c>
    </row>
    <row r="397" spans="1:4" x14ac:dyDescent="0.25">
      <c r="A397">
        <v>5463</v>
      </c>
      <c r="B397" t="s">
        <v>705</v>
      </c>
      <c r="C397">
        <v>520</v>
      </c>
      <c r="D397">
        <v>5852</v>
      </c>
    </row>
    <row r="398" spans="1:4" x14ac:dyDescent="0.25">
      <c r="A398">
        <v>5464</v>
      </c>
      <c r="B398" t="s">
        <v>706</v>
      </c>
      <c r="C398">
        <v>520</v>
      </c>
      <c r="D398">
        <v>5368</v>
      </c>
    </row>
    <row r="399" spans="1:4" x14ac:dyDescent="0.25">
      <c r="A399">
        <v>5468</v>
      </c>
      <c r="B399" t="s">
        <v>707</v>
      </c>
      <c r="C399">
        <v>520</v>
      </c>
      <c r="D399">
        <v>5858</v>
      </c>
    </row>
    <row r="400" spans="1:4" x14ac:dyDescent="0.25">
      <c r="A400">
        <v>5469</v>
      </c>
      <c r="B400" t="s">
        <v>708</v>
      </c>
      <c r="C400">
        <v>520</v>
      </c>
      <c r="D400">
        <v>5369</v>
      </c>
    </row>
    <row r="401" spans="1:4" x14ac:dyDescent="0.25">
      <c r="A401">
        <v>547</v>
      </c>
      <c r="B401" t="s">
        <v>496</v>
      </c>
    </row>
    <row r="402" spans="1:4" x14ac:dyDescent="0.25">
      <c r="A402">
        <v>5471</v>
      </c>
      <c r="B402" t="s">
        <v>709</v>
      </c>
      <c r="C402">
        <v>520</v>
      </c>
      <c r="D402">
        <v>5341</v>
      </c>
    </row>
    <row r="403" spans="1:4" x14ac:dyDescent="0.25">
      <c r="A403">
        <v>5472</v>
      </c>
      <c r="B403" t="s">
        <v>710</v>
      </c>
      <c r="C403">
        <v>520</v>
      </c>
      <c r="D403">
        <v>5355</v>
      </c>
    </row>
    <row r="404" spans="1:4" x14ac:dyDescent="0.25">
      <c r="A404">
        <v>5473</v>
      </c>
      <c r="B404" t="s">
        <v>711</v>
      </c>
      <c r="C404">
        <v>520</v>
      </c>
      <c r="D404">
        <v>5368</v>
      </c>
    </row>
    <row r="405" spans="1:4" x14ac:dyDescent="0.25">
      <c r="A405">
        <v>5474</v>
      </c>
      <c r="B405" t="s">
        <v>712</v>
      </c>
      <c r="C405">
        <v>520</v>
      </c>
      <c r="D405">
        <v>5368</v>
      </c>
    </row>
    <row r="406" spans="1:4" x14ac:dyDescent="0.25">
      <c r="A406">
        <v>5475</v>
      </c>
      <c r="B406" t="s">
        <v>713</v>
      </c>
      <c r="C406">
        <v>520</v>
      </c>
      <c r="D406">
        <v>5355</v>
      </c>
    </row>
    <row r="407" spans="1:4" x14ac:dyDescent="0.25">
      <c r="A407">
        <v>5476</v>
      </c>
      <c r="B407" t="s">
        <v>714</v>
      </c>
      <c r="C407">
        <v>520</v>
      </c>
      <c r="D407">
        <v>5341</v>
      </c>
    </row>
    <row r="408" spans="1:4" x14ac:dyDescent="0.25">
      <c r="A408">
        <v>5477</v>
      </c>
      <c r="B408" t="s">
        <v>715</v>
      </c>
      <c r="C408">
        <v>520</v>
      </c>
      <c r="D408">
        <v>5418</v>
      </c>
    </row>
    <row r="409" spans="1:4" x14ac:dyDescent="0.25">
      <c r="A409">
        <v>5479</v>
      </c>
      <c r="B409" t="s">
        <v>716</v>
      </c>
      <c r="C409">
        <v>520</v>
      </c>
      <c r="D409">
        <v>5369</v>
      </c>
    </row>
    <row r="410" spans="1:4" x14ac:dyDescent="0.25">
      <c r="A410">
        <v>548</v>
      </c>
      <c r="B410" t="s">
        <v>497</v>
      </c>
    </row>
    <row r="411" spans="1:4" x14ac:dyDescent="0.25">
      <c r="A411">
        <v>5481</v>
      </c>
      <c r="B411" t="s">
        <v>498</v>
      </c>
      <c r="C411">
        <v>547</v>
      </c>
      <c r="D411">
        <v>8888</v>
      </c>
    </row>
    <row r="412" spans="1:4" x14ac:dyDescent="0.25">
      <c r="A412">
        <v>5482</v>
      </c>
      <c r="B412" t="s">
        <v>499</v>
      </c>
      <c r="C412">
        <v>548</v>
      </c>
      <c r="D412">
        <v>8888</v>
      </c>
    </row>
    <row r="413" spans="1:4" x14ac:dyDescent="0.25">
      <c r="A413">
        <v>5483</v>
      </c>
      <c r="B413" t="s">
        <v>500</v>
      </c>
      <c r="C413">
        <v>549</v>
      </c>
      <c r="D413">
        <v>8888</v>
      </c>
    </row>
    <row r="414" spans="1:4" x14ac:dyDescent="0.25">
      <c r="A414">
        <v>5485</v>
      </c>
      <c r="B414" t="s">
        <v>501</v>
      </c>
      <c r="C414">
        <v>548</v>
      </c>
      <c r="D414">
        <v>8888</v>
      </c>
    </row>
    <row r="415" spans="1:4" x14ac:dyDescent="0.25">
      <c r="A415">
        <v>5486</v>
      </c>
      <c r="B415" t="s">
        <v>502</v>
      </c>
      <c r="C415">
        <v>548</v>
      </c>
      <c r="D415">
        <v>8888</v>
      </c>
    </row>
    <row r="416" spans="1:4" x14ac:dyDescent="0.25">
      <c r="A416">
        <v>549</v>
      </c>
      <c r="B416" t="s">
        <v>503</v>
      </c>
    </row>
    <row r="417" spans="1:4" x14ac:dyDescent="0.25">
      <c r="A417">
        <v>5491</v>
      </c>
      <c r="B417" t="s">
        <v>717</v>
      </c>
      <c r="C417">
        <v>520</v>
      </c>
      <c r="D417">
        <v>5368</v>
      </c>
    </row>
    <row r="418" spans="1:4" x14ac:dyDescent="0.25">
      <c r="A418">
        <v>5499</v>
      </c>
      <c r="B418" t="s">
        <v>718</v>
      </c>
      <c r="C418">
        <v>520</v>
      </c>
      <c r="D418">
        <v>5369</v>
      </c>
    </row>
    <row r="419" spans="1:4" x14ac:dyDescent="0.25">
      <c r="A419">
        <v>55</v>
      </c>
      <c r="B419" t="s">
        <v>504</v>
      </c>
    </row>
    <row r="420" spans="1:4" x14ac:dyDescent="0.25">
      <c r="A420">
        <v>551</v>
      </c>
      <c r="B420" t="s">
        <v>505</v>
      </c>
    </row>
    <row r="421" spans="1:4" x14ac:dyDescent="0.25">
      <c r="A421">
        <v>5511</v>
      </c>
      <c r="B421" t="s">
        <v>719</v>
      </c>
      <c r="C421">
        <v>520</v>
      </c>
      <c r="D421">
        <v>5341</v>
      </c>
    </row>
    <row r="422" spans="1:4" x14ac:dyDescent="0.25">
      <c r="A422">
        <v>5513</v>
      </c>
      <c r="B422" t="s">
        <v>720</v>
      </c>
      <c r="C422">
        <v>520</v>
      </c>
      <c r="D422">
        <v>5368</v>
      </c>
    </row>
    <row r="423" spans="1:4" x14ac:dyDescent="0.25">
      <c r="A423">
        <v>5517</v>
      </c>
      <c r="B423" t="s">
        <v>506</v>
      </c>
      <c r="C423">
        <v>520</v>
      </c>
      <c r="D423">
        <v>5341</v>
      </c>
    </row>
    <row r="424" spans="1:4" x14ac:dyDescent="0.25">
      <c r="A424">
        <v>5518</v>
      </c>
      <c r="B424" t="s">
        <v>721</v>
      </c>
      <c r="C424">
        <v>520</v>
      </c>
      <c r="D424">
        <v>5341</v>
      </c>
    </row>
    <row r="425" spans="1:4" x14ac:dyDescent="0.25">
      <c r="A425">
        <v>5519</v>
      </c>
      <c r="B425" t="s">
        <v>722</v>
      </c>
      <c r="C425">
        <v>520</v>
      </c>
      <c r="D425">
        <v>5349</v>
      </c>
    </row>
    <row r="426" spans="1:4" x14ac:dyDescent="0.25">
      <c r="A426">
        <v>552</v>
      </c>
      <c r="B426" t="s">
        <v>507</v>
      </c>
    </row>
    <row r="427" spans="1:4" x14ac:dyDescent="0.25">
      <c r="A427">
        <v>5521</v>
      </c>
      <c r="B427" t="s">
        <v>723</v>
      </c>
      <c r="C427">
        <v>520</v>
      </c>
      <c r="D427">
        <v>5418</v>
      </c>
    </row>
    <row r="428" spans="1:4" x14ac:dyDescent="0.25">
      <c r="A428">
        <v>5525</v>
      </c>
      <c r="B428" t="s">
        <v>724</v>
      </c>
      <c r="C428">
        <v>520</v>
      </c>
      <c r="D428">
        <v>5418</v>
      </c>
    </row>
    <row r="429" spans="1:4" x14ac:dyDescent="0.25">
      <c r="A429">
        <v>5528</v>
      </c>
      <c r="B429" t="s">
        <v>725</v>
      </c>
      <c r="C429">
        <v>520</v>
      </c>
      <c r="D429">
        <v>5418</v>
      </c>
    </row>
    <row r="430" spans="1:4" x14ac:dyDescent="0.25">
      <c r="A430">
        <v>5529</v>
      </c>
      <c r="B430" t="s">
        <v>726</v>
      </c>
      <c r="C430">
        <v>520</v>
      </c>
      <c r="D430">
        <v>5419</v>
      </c>
    </row>
    <row r="431" spans="1:4" x14ac:dyDescent="0.25">
      <c r="A431">
        <v>553</v>
      </c>
      <c r="B431" t="s">
        <v>508</v>
      </c>
    </row>
    <row r="432" spans="1:4" x14ac:dyDescent="0.25">
      <c r="A432">
        <v>5531</v>
      </c>
      <c r="B432" t="s">
        <v>727</v>
      </c>
      <c r="C432">
        <v>520</v>
      </c>
      <c r="D432">
        <v>5368</v>
      </c>
    </row>
    <row r="433" spans="1:4" x14ac:dyDescent="0.25">
      <c r="A433">
        <v>5532</v>
      </c>
      <c r="B433" t="s">
        <v>686</v>
      </c>
      <c r="C433">
        <v>520</v>
      </c>
      <c r="D433">
        <v>5368</v>
      </c>
    </row>
    <row r="434" spans="1:4" x14ac:dyDescent="0.25">
      <c r="A434">
        <v>5537</v>
      </c>
      <c r="B434" t="s">
        <v>728</v>
      </c>
      <c r="C434">
        <v>520</v>
      </c>
      <c r="D434">
        <v>5368</v>
      </c>
    </row>
    <row r="435" spans="1:4" x14ac:dyDescent="0.25">
      <c r="A435">
        <v>5539</v>
      </c>
      <c r="B435" t="s">
        <v>729</v>
      </c>
      <c r="C435">
        <v>520</v>
      </c>
      <c r="D435">
        <v>5369</v>
      </c>
    </row>
    <row r="436" spans="1:4" x14ac:dyDescent="0.25">
      <c r="A436">
        <v>554</v>
      </c>
      <c r="B436" t="s">
        <v>509</v>
      </c>
    </row>
    <row r="437" spans="1:4" x14ac:dyDescent="0.25">
      <c r="A437">
        <v>5541</v>
      </c>
      <c r="B437" t="s">
        <v>730</v>
      </c>
      <c r="C437">
        <v>520</v>
      </c>
      <c r="D437">
        <v>5418</v>
      </c>
    </row>
    <row r="438" spans="1:4" x14ac:dyDescent="0.25">
      <c r="A438">
        <v>5542</v>
      </c>
      <c r="B438" t="s">
        <v>731</v>
      </c>
      <c r="C438">
        <v>520</v>
      </c>
      <c r="D438">
        <v>5418</v>
      </c>
    </row>
    <row r="439" spans="1:4" x14ac:dyDescent="0.25">
      <c r="A439">
        <v>5549</v>
      </c>
      <c r="B439" t="s">
        <v>732</v>
      </c>
      <c r="C439">
        <v>520</v>
      </c>
      <c r="D439">
        <v>5419</v>
      </c>
    </row>
    <row r="440" spans="1:4" x14ac:dyDescent="0.25">
      <c r="A440">
        <v>555</v>
      </c>
      <c r="B440" t="s">
        <v>510</v>
      </c>
    </row>
    <row r="441" spans="1:4" x14ac:dyDescent="0.25">
      <c r="A441">
        <v>5551</v>
      </c>
      <c r="B441" t="s">
        <v>733</v>
      </c>
      <c r="C441">
        <v>520</v>
      </c>
      <c r="D441">
        <v>5368</v>
      </c>
    </row>
    <row r="442" spans="1:4" x14ac:dyDescent="0.25">
      <c r="A442">
        <v>5552</v>
      </c>
      <c r="B442" t="s">
        <v>734</v>
      </c>
      <c r="C442">
        <v>520</v>
      </c>
      <c r="D442">
        <v>5368</v>
      </c>
    </row>
    <row r="443" spans="1:4" x14ac:dyDescent="0.25">
      <c r="A443">
        <v>5559</v>
      </c>
      <c r="B443" t="s">
        <v>735</v>
      </c>
      <c r="C443">
        <v>520</v>
      </c>
      <c r="D443">
        <v>5369</v>
      </c>
    </row>
    <row r="444" spans="1:4" x14ac:dyDescent="0.25">
      <c r="A444">
        <v>556</v>
      </c>
      <c r="B444" t="s">
        <v>511</v>
      </c>
    </row>
    <row r="445" spans="1:4" x14ac:dyDescent="0.25">
      <c r="A445">
        <v>5561</v>
      </c>
      <c r="B445" t="s">
        <v>736</v>
      </c>
      <c r="C445">
        <v>520</v>
      </c>
      <c r="D445">
        <v>5418</v>
      </c>
    </row>
    <row r="446" spans="1:4" x14ac:dyDescent="0.25">
      <c r="A446">
        <v>5562</v>
      </c>
      <c r="B446" t="s">
        <v>737</v>
      </c>
      <c r="C446">
        <v>520</v>
      </c>
      <c r="D446">
        <v>5418</v>
      </c>
    </row>
    <row r="447" spans="1:4" x14ac:dyDescent="0.25">
      <c r="A447">
        <v>5569</v>
      </c>
      <c r="B447" t="s">
        <v>738</v>
      </c>
      <c r="C447">
        <v>520</v>
      </c>
      <c r="D447">
        <v>5419</v>
      </c>
    </row>
    <row r="448" spans="1:4" x14ac:dyDescent="0.25">
      <c r="A448">
        <v>56</v>
      </c>
      <c r="B448" t="s">
        <v>512</v>
      </c>
    </row>
    <row r="449" spans="1:4" x14ac:dyDescent="0.25">
      <c r="A449">
        <v>561</v>
      </c>
      <c r="B449" t="s">
        <v>513</v>
      </c>
    </row>
    <row r="450" spans="1:4" x14ac:dyDescent="0.25">
      <c r="A450">
        <v>5611</v>
      </c>
      <c r="B450" t="s">
        <v>739</v>
      </c>
      <c r="C450">
        <v>520</v>
      </c>
      <c r="D450">
        <v>5351</v>
      </c>
    </row>
    <row r="451" spans="1:4" x14ac:dyDescent="0.25">
      <c r="A451">
        <v>5612</v>
      </c>
      <c r="B451" t="s">
        <v>740</v>
      </c>
      <c r="C451">
        <v>520</v>
      </c>
      <c r="D451">
        <v>5351</v>
      </c>
    </row>
    <row r="452" spans="1:4" x14ac:dyDescent="0.25">
      <c r="A452">
        <v>5613</v>
      </c>
      <c r="B452" t="s">
        <v>741</v>
      </c>
      <c r="C452">
        <v>520</v>
      </c>
      <c r="D452">
        <v>5351</v>
      </c>
    </row>
    <row r="453" spans="1:4" x14ac:dyDescent="0.25">
      <c r="A453">
        <v>5614</v>
      </c>
      <c r="B453" t="s">
        <v>742</v>
      </c>
      <c r="C453">
        <v>520</v>
      </c>
      <c r="D453">
        <v>5351</v>
      </c>
    </row>
    <row r="454" spans="1:4" x14ac:dyDescent="0.25">
      <c r="A454">
        <v>5617</v>
      </c>
      <c r="B454" t="s">
        <v>514</v>
      </c>
      <c r="C454">
        <v>520</v>
      </c>
      <c r="D454">
        <v>5408</v>
      </c>
    </row>
    <row r="455" spans="1:4" x14ac:dyDescent="0.25">
      <c r="A455">
        <v>5618</v>
      </c>
      <c r="B455" t="s">
        <v>743</v>
      </c>
      <c r="C455">
        <v>520</v>
      </c>
      <c r="D455">
        <v>5409</v>
      </c>
    </row>
    <row r="456" spans="1:4" x14ac:dyDescent="0.25">
      <c r="A456">
        <v>5619</v>
      </c>
      <c r="B456" t="s">
        <v>744</v>
      </c>
      <c r="C456">
        <v>520</v>
      </c>
      <c r="D456">
        <v>5352</v>
      </c>
    </row>
    <row r="457" spans="1:4" x14ac:dyDescent="0.25">
      <c r="A457">
        <v>562</v>
      </c>
      <c r="B457" t="s">
        <v>515</v>
      </c>
    </row>
    <row r="458" spans="1:4" x14ac:dyDescent="0.25">
      <c r="A458">
        <v>5621</v>
      </c>
      <c r="B458" t="s">
        <v>745</v>
      </c>
      <c r="C458">
        <v>520</v>
      </c>
      <c r="D458">
        <v>5353</v>
      </c>
    </row>
    <row r="459" spans="1:4" x14ac:dyDescent="0.25">
      <c r="A459">
        <v>5622</v>
      </c>
      <c r="B459" t="s">
        <v>746</v>
      </c>
      <c r="C459">
        <v>520</v>
      </c>
      <c r="D459">
        <v>5353</v>
      </c>
    </row>
    <row r="460" spans="1:4" x14ac:dyDescent="0.25">
      <c r="A460">
        <v>5623</v>
      </c>
      <c r="B460" t="s">
        <v>747</v>
      </c>
      <c r="C460">
        <v>520</v>
      </c>
      <c r="D460">
        <v>5354</v>
      </c>
    </row>
    <row r="461" spans="1:4" x14ac:dyDescent="0.25">
      <c r="A461">
        <v>5624</v>
      </c>
      <c r="B461" t="s">
        <v>748</v>
      </c>
      <c r="C461">
        <v>520</v>
      </c>
      <c r="D461">
        <v>5401</v>
      </c>
    </row>
    <row r="462" spans="1:4" x14ac:dyDescent="0.25">
      <c r="A462">
        <v>5625</v>
      </c>
      <c r="B462" t="s">
        <v>749</v>
      </c>
      <c r="C462">
        <v>520</v>
      </c>
      <c r="D462">
        <v>5368</v>
      </c>
    </row>
    <row r="463" spans="1:4" x14ac:dyDescent="0.25">
      <c r="B463" t="s">
        <v>516</v>
      </c>
    </row>
    <row r="464" spans="1:4" x14ac:dyDescent="0.25">
      <c r="A464">
        <v>5626</v>
      </c>
      <c r="B464" t="s">
        <v>750</v>
      </c>
      <c r="C464">
        <v>520</v>
      </c>
      <c r="D464">
        <v>5418</v>
      </c>
    </row>
    <row r="465" spans="1:4" x14ac:dyDescent="0.25">
      <c r="A465">
        <v>5628</v>
      </c>
      <c r="B465" t="s">
        <v>751</v>
      </c>
      <c r="C465">
        <v>520</v>
      </c>
      <c r="D465">
        <v>5409</v>
      </c>
    </row>
    <row r="466" spans="1:4" x14ac:dyDescent="0.25">
      <c r="A466">
        <v>5629</v>
      </c>
      <c r="B466" t="s">
        <v>752</v>
      </c>
      <c r="C466">
        <v>520</v>
      </c>
      <c r="D466">
        <v>5359</v>
      </c>
    </row>
    <row r="467" spans="1:4" x14ac:dyDescent="0.25">
      <c r="A467">
        <v>569</v>
      </c>
      <c r="B467" t="s">
        <v>517</v>
      </c>
    </row>
    <row r="468" spans="1:4" x14ac:dyDescent="0.25">
      <c r="A468">
        <v>5690</v>
      </c>
      <c r="B468" t="s">
        <v>753</v>
      </c>
      <c r="C468">
        <v>520</v>
      </c>
      <c r="D468">
        <v>5355</v>
      </c>
    </row>
    <row r="469" spans="1:4" x14ac:dyDescent="0.25">
      <c r="A469">
        <v>5691</v>
      </c>
      <c r="B469" t="s">
        <v>754</v>
      </c>
      <c r="C469">
        <v>520</v>
      </c>
      <c r="D469">
        <v>5355</v>
      </c>
    </row>
    <row r="470" spans="1:4" x14ac:dyDescent="0.25">
      <c r="A470">
        <v>5692</v>
      </c>
      <c r="B470" t="s">
        <v>755</v>
      </c>
      <c r="C470">
        <v>520</v>
      </c>
      <c r="D470">
        <v>5355</v>
      </c>
    </row>
    <row r="471" spans="1:4" x14ac:dyDescent="0.25">
      <c r="A471">
        <v>5693</v>
      </c>
      <c r="B471" t="s">
        <v>756</v>
      </c>
      <c r="C471">
        <v>520</v>
      </c>
      <c r="D471">
        <v>5355</v>
      </c>
    </row>
    <row r="472" spans="1:4" x14ac:dyDescent="0.25">
      <c r="A472">
        <v>5694</v>
      </c>
      <c r="B472" t="s">
        <v>757</v>
      </c>
      <c r="C472">
        <v>520</v>
      </c>
      <c r="D472">
        <v>5355</v>
      </c>
    </row>
    <row r="473" spans="1:4" x14ac:dyDescent="0.25">
      <c r="A473">
        <v>5695</v>
      </c>
      <c r="B473" t="s">
        <v>758</v>
      </c>
      <c r="C473">
        <v>520</v>
      </c>
      <c r="D473">
        <v>5355</v>
      </c>
    </row>
    <row r="474" spans="1:4" x14ac:dyDescent="0.25">
      <c r="A474">
        <v>5697</v>
      </c>
      <c r="B474" t="s">
        <v>518</v>
      </c>
      <c r="C474">
        <v>520</v>
      </c>
      <c r="D474">
        <v>5355</v>
      </c>
    </row>
    <row r="475" spans="1:4" x14ac:dyDescent="0.25">
      <c r="A475">
        <v>5698</v>
      </c>
      <c r="B475" t="s">
        <v>759</v>
      </c>
      <c r="C475">
        <v>520</v>
      </c>
      <c r="D475">
        <v>5355</v>
      </c>
    </row>
    <row r="476" spans="1:4" x14ac:dyDescent="0.25">
      <c r="A476">
        <v>5699</v>
      </c>
      <c r="B476" t="s">
        <v>760</v>
      </c>
      <c r="C476">
        <v>520</v>
      </c>
      <c r="D476">
        <v>5408</v>
      </c>
    </row>
    <row r="477" spans="1:4" x14ac:dyDescent="0.25">
      <c r="A477">
        <v>57</v>
      </c>
      <c r="B477" t="s">
        <v>519</v>
      </c>
    </row>
    <row r="478" spans="1:4" x14ac:dyDescent="0.25">
      <c r="A478">
        <v>571</v>
      </c>
      <c r="B478" t="s">
        <v>520</v>
      </c>
    </row>
    <row r="479" spans="1:4" x14ac:dyDescent="0.25">
      <c r="A479">
        <v>5711</v>
      </c>
      <c r="B479" t="s">
        <v>761</v>
      </c>
      <c r="C479">
        <v>520</v>
      </c>
      <c r="D479">
        <v>5418</v>
      </c>
    </row>
    <row r="480" spans="1:4" x14ac:dyDescent="0.25">
      <c r="A480">
        <v>5712</v>
      </c>
      <c r="B480" t="s">
        <v>762</v>
      </c>
      <c r="C480">
        <v>520</v>
      </c>
      <c r="D480">
        <v>5368</v>
      </c>
    </row>
    <row r="481" spans="1:4" x14ac:dyDescent="0.25">
      <c r="A481">
        <v>5713</v>
      </c>
      <c r="B481" t="s">
        <v>763</v>
      </c>
      <c r="C481">
        <v>520</v>
      </c>
      <c r="D481">
        <v>5411</v>
      </c>
    </row>
    <row r="482" spans="1:4" x14ac:dyDescent="0.25">
      <c r="A482">
        <v>5714</v>
      </c>
      <c r="B482" t="s">
        <v>764</v>
      </c>
      <c r="C482">
        <v>520</v>
      </c>
      <c r="D482">
        <v>5361</v>
      </c>
    </row>
    <row r="483" spans="1:4" x14ac:dyDescent="0.25">
      <c r="A483">
        <v>5715</v>
      </c>
      <c r="B483" t="s">
        <v>765</v>
      </c>
      <c r="C483">
        <v>520</v>
      </c>
      <c r="D483">
        <v>5411</v>
      </c>
    </row>
    <row r="484" spans="1:4" x14ac:dyDescent="0.25">
      <c r="A484">
        <v>5716</v>
      </c>
      <c r="B484" t="s">
        <v>766</v>
      </c>
      <c r="C484">
        <v>520</v>
      </c>
      <c r="D484">
        <v>5361</v>
      </c>
    </row>
    <row r="485" spans="1:4" x14ac:dyDescent="0.25">
      <c r="B485" t="s">
        <v>521</v>
      </c>
    </row>
    <row r="486" spans="1:4" x14ac:dyDescent="0.25">
      <c r="A486">
        <v>572</v>
      </c>
      <c r="B486" t="s">
        <v>522</v>
      </c>
    </row>
    <row r="487" spans="1:4" x14ac:dyDescent="0.25">
      <c r="A487">
        <v>5721</v>
      </c>
      <c r="B487" t="s">
        <v>767</v>
      </c>
      <c r="C487">
        <v>520</v>
      </c>
      <c r="D487">
        <v>5362</v>
      </c>
    </row>
    <row r="488" spans="1:4" x14ac:dyDescent="0.25">
      <c r="A488">
        <v>5722</v>
      </c>
      <c r="B488" t="s">
        <v>768</v>
      </c>
      <c r="C488">
        <v>520</v>
      </c>
      <c r="D488">
        <v>5362</v>
      </c>
    </row>
    <row r="489" spans="1:4" x14ac:dyDescent="0.25">
      <c r="A489">
        <v>5723</v>
      </c>
      <c r="B489" t="s">
        <v>769</v>
      </c>
      <c r="C489">
        <v>520</v>
      </c>
      <c r="D489">
        <v>5412</v>
      </c>
    </row>
    <row r="490" spans="1:4" x14ac:dyDescent="0.25">
      <c r="A490">
        <v>5724</v>
      </c>
      <c r="B490" t="s">
        <v>770</v>
      </c>
      <c r="C490">
        <v>520</v>
      </c>
      <c r="D490">
        <v>5362</v>
      </c>
    </row>
    <row r="491" spans="1:4" x14ac:dyDescent="0.25">
      <c r="A491">
        <v>5725</v>
      </c>
      <c r="B491" t="s">
        <v>771</v>
      </c>
      <c r="C491">
        <v>520</v>
      </c>
      <c r="D491">
        <v>5418</v>
      </c>
    </row>
    <row r="492" spans="1:4" x14ac:dyDescent="0.25">
      <c r="A492">
        <v>5726</v>
      </c>
      <c r="B492" t="s">
        <v>523</v>
      </c>
      <c r="C492">
        <v>520</v>
      </c>
      <c r="D492">
        <v>5362</v>
      </c>
    </row>
    <row r="493" spans="1:4" x14ac:dyDescent="0.25">
      <c r="A493">
        <v>5727</v>
      </c>
      <c r="B493" t="s">
        <v>524</v>
      </c>
      <c r="C493">
        <v>520</v>
      </c>
      <c r="D493">
        <v>5412</v>
      </c>
    </row>
    <row r="494" spans="1:4" x14ac:dyDescent="0.25">
      <c r="A494">
        <v>5728</v>
      </c>
      <c r="B494" t="s">
        <v>772</v>
      </c>
      <c r="C494">
        <v>520</v>
      </c>
      <c r="D494">
        <v>5369</v>
      </c>
    </row>
    <row r="495" spans="1:4" x14ac:dyDescent="0.25">
      <c r="A495">
        <v>5729</v>
      </c>
      <c r="B495" t="s">
        <v>773</v>
      </c>
      <c r="C495">
        <v>520</v>
      </c>
      <c r="D495">
        <v>5419</v>
      </c>
    </row>
    <row r="496" spans="1:4" x14ac:dyDescent="0.25">
      <c r="A496">
        <v>5730</v>
      </c>
      <c r="B496" t="s">
        <v>774</v>
      </c>
      <c r="C496">
        <v>520</v>
      </c>
      <c r="D496">
        <v>5412</v>
      </c>
    </row>
    <row r="497" spans="1:4" x14ac:dyDescent="0.25">
      <c r="A497">
        <v>573</v>
      </c>
      <c r="B497" t="s">
        <v>525</v>
      </c>
    </row>
    <row r="498" spans="1:4" x14ac:dyDescent="0.25">
      <c r="A498">
        <v>5733</v>
      </c>
      <c r="B498" t="s">
        <v>775</v>
      </c>
      <c r="C498">
        <v>520</v>
      </c>
      <c r="D498">
        <v>5413</v>
      </c>
    </row>
    <row r="499" spans="1:4" x14ac:dyDescent="0.25">
      <c r="A499">
        <v>5737</v>
      </c>
      <c r="B499" t="s">
        <v>526</v>
      </c>
      <c r="C499">
        <v>520</v>
      </c>
      <c r="D499">
        <v>5363</v>
      </c>
    </row>
    <row r="500" spans="1:4" x14ac:dyDescent="0.25">
      <c r="A500">
        <v>574</v>
      </c>
      <c r="B500" t="s">
        <v>527</v>
      </c>
    </row>
    <row r="501" spans="1:4" x14ac:dyDescent="0.25">
      <c r="A501">
        <v>5741</v>
      </c>
      <c r="B501" t="s">
        <v>776</v>
      </c>
      <c r="C501">
        <v>520</v>
      </c>
      <c r="D501">
        <v>5412</v>
      </c>
    </row>
    <row r="502" spans="1:4" x14ac:dyDescent="0.25">
      <c r="A502">
        <v>5749</v>
      </c>
      <c r="B502" t="s">
        <v>777</v>
      </c>
      <c r="C502">
        <v>520</v>
      </c>
      <c r="D502">
        <v>5419</v>
      </c>
    </row>
    <row r="503" spans="1:4" x14ac:dyDescent="0.25">
      <c r="A503">
        <v>575</v>
      </c>
      <c r="B503" t="s">
        <v>528</v>
      </c>
    </row>
    <row r="504" spans="1:4" x14ac:dyDescent="0.25">
      <c r="A504">
        <v>5751</v>
      </c>
      <c r="B504" t="s">
        <v>778</v>
      </c>
      <c r="C504">
        <v>520</v>
      </c>
      <c r="D504">
        <v>5362</v>
      </c>
    </row>
    <row r="505" spans="1:4" x14ac:dyDescent="0.25">
      <c r="A505">
        <v>5752</v>
      </c>
      <c r="B505" t="s">
        <v>779</v>
      </c>
      <c r="C505">
        <v>520</v>
      </c>
      <c r="D505">
        <v>5362</v>
      </c>
    </row>
    <row r="506" spans="1:4" x14ac:dyDescent="0.25">
      <c r="A506">
        <v>5755</v>
      </c>
      <c r="B506" t="s">
        <v>780</v>
      </c>
      <c r="C506">
        <v>520</v>
      </c>
      <c r="D506">
        <v>5364</v>
      </c>
    </row>
    <row r="507" spans="1:4" x14ac:dyDescent="0.25">
      <c r="A507">
        <v>5759</v>
      </c>
      <c r="B507" t="s">
        <v>781</v>
      </c>
      <c r="C507">
        <v>520</v>
      </c>
      <c r="D507">
        <v>5369</v>
      </c>
    </row>
    <row r="508" spans="1:4" x14ac:dyDescent="0.25">
      <c r="A508">
        <v>576</v>
      </c>
      <c r="B508" t="s">
        <v>529</v>
      </c>
    </row>
    <row r="509" spans="1:4" x14ac:dyDescent="0.25">
      <c r="A509">
        <v>5762</v>
      </c>
      <c r="B509" t="s">
        <v>782</v>
      </c>
      <c r="C509">
        <v>520</v>
      </c>
      <c r="D509">
        <v>5366</v>
      </c>
    </row>
    <row r="510" spans="1:4" x14ac:dyDescent="0.25">
      <c r="A510">
        <v>5763</v>
      </c>
      <c r="B510" t="s">
        <v>783</v>
      </c>
      <c r="C510">
        <v>520</v>
      </c>
      <c r="D510">
        <v>5366</v>
      </c>
    </row>
    <row r="511" spans="1:4" x14ac:dyDescent="0.25">
      <c r="A511">
        <v>5764</v>
      </c>
      <c r="B511" t="s">
        <v>530</v>
      </c>
      <c r="C511">
        <v>520</v>
      </c>
      <c r="D511">
        <v>5366</v>
      </c>
    </row>
    <row r="512" spans="1:4" x14ac:dyDescent="0.25">
      <c r="A512">
        <v>5765</v>
      </c>
      <c r="B512" t="s">
        <v>531</v>
      </c>
      <c r="C512">
        <v>520</v>
      </c>
      <c r="D512">
        <v>5366</v>
      </c>
    </row>
    <row r="513" spans="1:4" x14ac:dyDescent="0.25">
      <c r="A513">
        <v>5766</v>
      </c>
      <c r="B513" t="s">
        <v>532</v>
      </c>
      <c r="C513">
        <v>520</v>
      </c>
      <c r="D513">
        <v>8888</v>
      </c>
    </row>
    <row r="514" spans="1:4" x14ac:dyDescent="0.25">
      <c r="A514">
        <v>5769</v>
      </c>
      <c r="B514" t="s">
        <v>784</v>
      </c>
      <c r="C514">
        <v>520</v>
      </c>
      <c r="D514">
        <v>5369</v>
      </c>
    </row>
    <row r="515" spans="1:4" x14ac:dyDescent="0.25">
      <c r="A515">
        <v>577</v>
      </c>
      <c r="B515" t="s">
        <v>533</v>
      </c>
    </row>
    <row r="516" spans="1:4" x14ac:dyDescent="0.25">
      <c r="A516">
        <v>5771</v>
      </c>
      <c r="B516" t="s">
        <v>785</v>
      </c>
      <c r="C516">
        <v>520</v>
      </c>
      <c r="D516">
        <v>5367</v>
      </c>
    </row>
    <row r="517" spans="1:4" x14ac:dyDescent="0.25">
      <c r="A517">
        <v>5772</v>
      </c>
      <c r="B517" t="s">
        <v>786</v>
      </c>
      <c r="C517">
        <v>520</v>
      </c>
      <c r="D517">
        <v>5321</v>
      </c>
    </row>
    <row r="518" spans="1:4" x14ac:dyDescent="0.25">
      <c r="A518">
        <v>5778</v>
      </c>
      <c r="B518" t="s">
        <v>534</v>
      </c>
      <c r="C518">
        <v>520</v>
      </c>
      <c r="D518">
        <v>5367</v>
      </c>
    </row>
    <row r="519" spans="1:4" x14ac:dyDescent="0.25">
      <c r="A519">
        <v>5779</v>
      </c>
      <c r="B519" t="s">
        <v>787</v>
      </c>
      <c r="C519">
        <v>520</v>
      </c>
      <c r="D519">
        <v>5369</v>
      </c>
    </row>
    <row r="520" spans="1:4" x14ac:dyDescent="0.25">
      <c r="A520">
        <v>578</v>
      </c>
      <c r="B520" t="s">
        <v>535</v>
      </c>
    </row>
    <row r="521" spans="1:4" x14ac:dyDescent="0.25">
      <c r="A521">
        <v>5780</v>
      </c>
      <c r="B521" t="s">
        <v>788</v>
      </c>
      <c r="C521">
        <v>520</v>
      </c>
      <c r="D521">
        <v>5368</v>
      </c>
    </row>
    <row r="522" spans="1:4" x14ac:dyDescent="0.25">
      <c r="A522">
        <v>5781</v>
      </c>
      <c r="B522" t="s">
        <v>789</v>
      </c>
      <c r="C522">
        <v>520</v>
      </c>
      <c r="D522">
        <v>5368</v>
      </c>
    </row>
    <row r="523" spans="1:4" x14ac:dyDescent="0.25">
      <c r="A523">
        <v>5782</v>
      </c>
      <c r="B523" t="s">
        <v>790</v>
      </c>
      <c r="C523">
        <v>520</v>
      </c>
      <c r="D523">
        <v>5418</v>
      </c>
    </row>
    <row r="524" spans="1:4" x14ac:dyDescent="0.25">
      <c r="A524">
        <v>5783</v>
      </c>
      <c r="B524" t="s">
        <v>791</v>
      </c>
      <c r="C524">
        <v>520</v>
      </c>
      <c r="D524">
        <v>5368</v>
      </c>
    </row>
    <row r="525" spans="1:4" x14ac:dyDescent="0.25">
      <c r="B525" t="s">
        <v>536</v>
      </c>
    </row>
    <row r="526" spans="1:4" x14ac:dyDescent="0.25">
      <c r="A526">
        <v>5784</v>
      </c>
      <c r="B526" t="s">
        <v>792</v>
      </c>
      <c r="C526">
        <v>520</v>
      </c>
      <c r="D526">
        <v>5418</v>
      </c>
    </row>
    <row r="527" spans="1:4" x14ac:dyDescent="0.25">
      <c r="A527">
        <v>5785</v>
      </c>
      <c r="B527" t="s">
        <v>793</v>
      </c>
      <c r="C527">
        <v>520</v>
      </c>
      <c r="D527">
        <v>5368</v>
      </c>
    </row>
    <row r="528" spans="1:4" x14ac:dyDescent="0.25">
      <c r="A528">
        <v>5786</v>
      </c>
      <c r="B528" t="s">
        <v>794</v>
      </c>
      <c r="C528">
        <v>520</v>
      </c>
      <c r="D528">
        <v>5368</v>
      </c>
    </row>
    <row r="529" spans="1:4" x14ac:dyDescent="0.25">
      <c r="A529">
        <v>5787</v>
      </c>
      <c r="B529" t="s">
        <v>795</v>
      </c>
      <c r="C529">
        <v>520</v>
      </c>
      <c r="D529">
        <v>5368</v>
      </c>
    </row>
    <row r="530" spans="1:4" x14ac:dyDescent="0.25">
      <c r="A530">
        <v>5788</v>
      </c>
      <c r="B530" t="s">
        <v>796</v>
      </c>
      <c r="C530">
        <v>520</v>
      </c>
      <c r="D530">
        <v>5418</v>
      </c>
    </row>
    <row r="531" spans="1:4" x14ac:dyDescent="0.25">
      <c r="A531">
        <v>5789</v>
      </c>
      <c r="B531" t="s">
        <v>797</v>
      </c>
      <c r="C531">
        <v>520</v>
      </c>
      <c r="D531">
        <v>5368</v>
      </c>
    </row>
    <row r="532" spans="1:4" x14ac:dyDescent="0.25">
      <c r="A532">
        <v>5800</v>
      </c>
      <c r="B532" t="s">
        <v>537</v>
      </c>
      <c r="C532">
        <v>520</v>
      </c>
      <c r="D532">
        <v>5418</v>
      </c>
    </row>
    <row r="533" spans="1:4" x14ac:dyDescent="0.25">
      <c r="A533">
        <v>5790</v>
      </c>
      <c r="B533" t="s">
        <v>798</v>
      </c>
      <c r="C533">
        <v>520</v>
      </c>
      <c r="D533">
        <v>5368</v>
      </c>
    </row>
    <row r="534" spans="1:4" x14ac:dyDescent="0.25">
      <c r="A534">
        <v>5791</v>
      </c>
      <c r="B534" t="s">
        <v>799</v>
      </c>
      <c r="C534">
        <v>520</v>
      </c>
      <c r="D534">
        <v>5418</v>
      </c>
    </row>
    <row r="535" spans="1:4" x14ac:dyDescent="0.25">
      <c r="A535">
        <v>5792</v>
      </c>
      <c r="B535" t="s">
        <v>800</v>
      </c>
      <c r="C535">
        <v>520</v>
      </c>
      <c r="D535">
        <v>5368</v>
      </c>
    </row>
    <row r="536" spans="1:4" x14ac:dyDescent="0.25">
      <c r="A536">
        <v>5793</v>
      </c>
      <c r="B536" t="s">
        <v>801</v>
      </c>
      <c r="C536">
        <v>520</v>
      </c>
      <c r="D536">
        <v>5418</v>
      </c>
    </row>
    <row r="537" spans="1:4" x14ac:dyDescent="0.25">
      <c r="A537">
        <v>5794</v>
      </c>
      <c r="B537" t="s">
        <v>802</v>
      </c>
      <c r="C537">
        <v>520</v>
      </c>
      <c r="D537">
        <v>5368</v>
      </c>
    </row>
    <row r="538" spans="1:4" x14ac:dyDescent="0.25">
      <c r="A538">
        <v>5795</v>
      </c>
      <c r="B538" t="s">
        <v>803</v>
      </c>
      <c r="C538">
        <v>520</v>
      </c>
      <c r="D538">
        <v>5368</v>
      </c>
    </row>
    <row r="539" spans="1:4" x14ac:dyDescent="0.25">
      <c r="A539">
        <v>5796</v>
      </c>
      <c r="B539" t="s">
        <v>804</v>
      </c>
      <c r="C539">
        <v>520</v>
      </c>
      <c r="D539">
        <v>5418</v>
      </c>
    </row>
    <row r="540" spans="1:4" x14ac:dyDescent="0.25">
      <c r="A540">
        <v>5797</v>
      </c>
      <c r="B540" t="s">
        <v>538</v>
      </c>
      <c r="C540">
        <v>520</v>
      </c>
      <c r="D540">
        <v>5368</v>
      </c>
    </row>
    <row r="541" spans="1:4" x14ac:dyDescent="0.25">
      <c r="A541">
        <v>5798</v>
      </c>
      <c r="B541" t="s">
        <v>805</v>
      </c>
      <c r="C541">
        <v>520</v>
      </c>
      <c r="D541">
        <v>5419</v>
      </c>
    </row>
    <row r="542" spans="1:4" x14ac:dyDescent="0.25">
      <c r="A542">
        <v>5799</v>
      </c>
      <c r="B542" t="s">
        <v>806</v>
      </c>
      <c r="C542">
        <v>520</v>
      </c>
      <c r="D542">
        <v>5369</v>
      </c>
    </row>
    <row r="543" spans="1:4" x14ac:dyDescent="0.25">
      <c r="A543">
        <v>5800</v>
      </c>
      <c r="B543" t="s">
        <v>807</v>
      </c>
      <c r="C543">
        <v>520</v>
      </c>
      <c r="D543">
        <v>5418</v>
      </c>
    </row>
    <row r="544" spans="1:4" x14ac:dyDescent="0.25">
      <c r="A544">
        <v>58</v>
      </c>
      <c r="B544" t="s">
        <v>539</v>
      </c>
    </row>
    <row r="545" spans="1:4" x14ac:dyDescent="0.25">
      <c r="A545">
        <v>581</v>
      </c>
      <c r="B545" t="s">
        <v>539</v>
      </c>
    </row>
    <row r="546" spans="1:4" x14ac:dyDescent="0.25">
      <c r="A546">
        <v>5811</v>
      </c>
      <c r="B546" t="s">
        <v>540</v>
      </c>
      <c r="C546">
        <v>520</v>
      </c>
      <c r="D546">
        <v>5358</v>
      </c>
    </row>
    <row r="547" spans="1:4" x14ac:dyDescent="0.25">
      <c r="A547">
        <v>589</v>
      </c>
      <c r="B547" t="s">
        <v>541</v>
      </c>
    </row>
    <row r="548" spans="1:4" x14ac:dyDescent="0.25">
      <c r="A548">
        <v>5895</v>
      </c>
      <c r="B548" t="s">
        <v>808</v>
      </c>
      <c r="C548">
        <v>520</v>
      </c>
      <c r="D548">
        <v>5899</v>
      </c>
    </row>
    <row r="549" spans="1:4" x14ac:dyDescent="0.25">
      <c r="A549">
        <v>59</v>
      </c>
      <c r="B549" t="s">
        <v>542</v>
      </c>
    </row>
    <row r="550" spans="1:4" x14ac:dyDescent="0.25">
      <c r="A550">
        <v>591</v>
      </c>
      <c r="B550" t="s">
        <v>543</v>
      </c>
    </row>
    <row r="551" spans="1:4" x14ac:dyDescent="0.25">
      <c r="A551">
        <v>5911</v>
      </c>
      <c r="B551" t="s">
        <v>544</v>
      </c>
      <c r="C551">
        <v>590</v>
      </c>
      <c r="D551">
        <v>5911</v>
      </c>
    </row>
    <row r="552" spans="1:4" x14ac:dyDescent="0.25">
      <c r="A552">
        <v>5912</v>
      </c>
      <c r="B552" t="s">
        <v>545</v>
      </c>
      <c r="C552">
        <v>590</v>
      </c>
      <c r="D552">
        <v>5911</v>
      </c>
    </row>
    <row r="553" spans="1:4" x14ac:dyDescent="0.25">
      <c r="A553">
        <v>5913</v>
      </c>
      <c r="B553" t="s">
        <v>546</v>
      </c>
      <c r="C553">
        <v>590</v>
      </c>
      <c r="D553">
        <v>5911</v>
      </c>
    </row>
    <row r="554" spans="1:4" x14ac:dyDescent="0.25">
      <c r="A554">
        <v>592</v>
      </c>
      <c r="B554" t="s">
        <v>547</v>
      </c>
    </row>
    <row r="555" spans="1:4" x14ac:dyDescent="0.25">
      <c r="A555">
        <v>5921</v>
      </c>
      <c r="B555" t="s">
        <v>548</v>
      </c>
      <c r="C555">
        <v>590</v>
      </c>
      <c r="D555">
        <v>5911</v>
      </c>
    </row>
    <row r="556" spans="1:4" x14ac:dyDescent="0.25">
      <c r="A556">
        <v>5922</v>
      </c>
      <c r="B556" t="s">
        <v>549</v>
      </c>
      <c r="C556">
        <v>590</v>
      </c>
      <c r="D556">
        <v>5912</v>
      </c>
    </row>
    <row r="557" spans="1:4" x14ac:dyDescent="0.25">
      <c r="A557">
        <v>594</v>
      </c>
      <c r="B557" t="s">
        <v>550</v>
      </c>
    </row>
    <row r="558" spans="1:4" x14ac:dyDescent="0.25">
      <c r="A558">
        <v>5941</v>
      </c>
      <c r="B558" t="s">
        <v>551</v>
      </c>
      <c r="C558">
        <v>590</v>
      </c>
      <c r="D558">
        <v>5912</v>
      </c>
    </row>
    <row r="559" spans="1:4" x14ac:dyDescent="0.25">
      <c r="A559">
        <v>5942</v>
      </c>
      <c r="B559" t="s">
        <v>552</v>
      </c>
      <c r="C559">
        <v>590</v>
      </c>
      <c r="D559">
        <v>5912</v>
      </c>
    </row>
    <row r="560" spans="1:4" x14ac:dyDescent="0.25">
      <c r="A560">
        <v>5943</v>
      </c>
      <c r="B560" t="s">
        <v>553</v>
      </c>
      <c r="C560">
        <v>590</v>
      </c>
      <c r="D560">
        <v>5912</v>
      </c>
    </row>
    <row r="561" spans="1:4" x14ac:dyDescent="0.25">
      <c r="A561">
        <v>5944</v>
      </c>
      <c r="B561" t="s">
        <v>554</v>
      </c>
      <c r="C561">
        <v>590</v>
      </c>
      <c r="D561">
        <v>5912</v>
      </c>
    </row>
    <row r="562" spans="1:4" x14ac:dyDescent="0.25">
      <c r="A562">
        <v>5945</v>
      </c>
      <c r="B562" t="s">
        <v>555</v>
      </c>
      <c r="C562">
        <v>590</v>
      </c>
      <c r="D562">
        <v>5912</v>
      </c>
    </row>
    <row r="563" spans="1:4" x14ac:dyDescent="0.25">
      <c r="A563">
        <v>5946</v>
      </c>
      <c r="B563" t="s">
        <v>556</v>
      </c>
      <c r="C563">
        <v>590</v>
      </c>
      <c r="D563">
        <v>5912</v>
      </c>
    </row>
    <row r="564" spans="1:4" x14ac:dyDescent="0.25">
      <c r="A564">
        <v>595</v>
      </c>
      <c r="B564" t="s">
        <v>557</v>
      </c>
    </row>
    <row r="565" spans="1:4" x14ac:dyDescent="0.25">
      <c r="A565">
        <v>5951</v>
      </c>
      <c r="B565" t="s">
        <v>558</v>
      </c>
      <c r="C565">
        <v>590</v>
      </c>
      <c r="D565">
        <v>5918</v>
      </c>
    </row>
    <row r="566" spans="1:4" x14ac:dyDescent="0.25">
      <c r="A566">
        <v>5952</v>
      </c>
      <c r="B566" t="s">
        <v>559</v>
      </c>
      <c r="C566">
        <v>590</v>
      </c>
      <c r="D566">
        <v>5918</v>
      </c>
    </row>
    <row r="567" spans="1:4" x14ac:dyDescent="0.25">
      <c r="A567">
        <v>5953</v>
      </c>
      <c r="B567" t="s">
        <v>560</v>
      </c>
      <c r="C567">
        <v>590</v>
      </c>
      <c r="D567">
        <v>5961</v>
      </c>
    </row>
    <row r="568" spans="1:4" x14ac:dyDescent="0.25">
      <c r="A568">
        <v>5954</v>
      </c>
      <c r="B568" t="s">
        <v>561</v>
      </c>
      <c r="C568">
        <v>590</v>
      </c>
      <c r="D568">
        <v>5968</v>
      </c>
    </row>
    <row r="569" spans="1:4" x14ac:dyDescent="0.25">
      <c r="A569">
        <v>596</v>
      </c>
      <c r="B569" t="s">
        <v>562</v>
      </c>
    </row>
    <row r="570" spans="1:4" x14ac:dyDescent="0.25">
      <c r="A570">
        <v>5962</v>
      </c>
      <c r="B570" t="s">
        <v>562</v>
      </c>
      <c r="C570">
        <v>590</v>
      </c>
      <c r="D570">
        <v>5962</v>
      </c>
    </row>
    <row r="572" spans="1:4" x14ac:dyDescent="0.25">
      <c r="A572">
        <v>599</v>
      </c>
      <c r="B572" t="s">
        <v>563</v>
      </c>
    </row>
    <row r="573" spans="1:4" x14ac:dyDescent="0.25">
      <c r="A573">
        <v>5992</v>
      </c>
      <c r="B573" t="s">
        <v>564</v>
      </c>
      <c r="C573">
        <v>590</v>
      </c>
      <c r="D573">
        <v>5962</v>
      </c>
    </row>
    <row r="574" spans="1:4" x14ac:dyDescent="0.25">
      <c r="A574">
        <v>5995</v>
      </c>
      <c r="B574" t="s">
        <v>565</v>
      </c>
      <c r="C574">
        <v>520</v>
      </c>
      <c r="D574">
        <v>5999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76D8D-CF91-4ADC-8849-A4C298AE61A8}">
  <dimension ref="A3:AK43"/>
  <sheetViews>
    <sheetView zoomScale="80" zoomScaleNormal="80" workbookViewId="0">
      <selection activeCell="E8" sqref="E8"/>
    </sheetView>
  </sheetViews>
  <sheetFormatPr defaultRowHeight="15" x14ac:dyDescent="0.25"/>
  <cols>
    <col min="3" max="3" width="11.42578125" bestFit="1" customWidth="1"/>
    <col min="4" max="5" width="10.42578125" bestFit="1" customWidth="1"/>
    <col min="11" max="11" width="14.42578125" customWidth="1"/>
    <col min="13" max="13" width="10.42578125" bestFit="1" customWidth="1"/>
    <col min="26" max="29" width="0" hidden="1" customWidth="1"/>
  </cols>
  <sheetData>
    <row r="3" spans="1:37" x14ac:dyDescent="0.25">
      <c r="B3" t="s">
        <v>574</v>
      </c>
    </row>
    <row r="4" spans="1:37" x14ac:dyDescent="0.25">
      <c r="B4" t="s">
        <v>615</v>
      </c>
    </row>
    <row r="8" spans="1:37" x14ac:dyDescent="0.25">
      <c r="B8" s="38" t="s">
        <v>159</v>
      </c>
      <c r="C8" s="38" t="s">
        <v>160</v>
      </c>
      <c r="D8" s="38">
        <f>SUM(C9:D43)</f>
        <v>0</v>
      </c>
      <c r="E8" s="38">
        <f>SUM(C9:C43,E9:E43)</f>
        <v>0</v>
      </c>
      <c r="F8" s="107"/>
      <c r="G8" s="38" t="s">
        <v>173</v>
      </c>
      <c r="H8" s="38">
        <f>SUM(G9:H43)</f>
        <v>0</v>
      </c>
      <c r="I8" s="38">
        <f>SUM(G9:G43,I9:I43)</f>
        <v>0</v>
      </c>
      <c r="J8" s="107"/>
      <c r="K8" s="38" t="s">
        <v>161</v>
      </c>
      <c r="L8" s="38">
        <f>SUM(K9:L43)</f>
        <v>0</v>
      </c>
      <c r="M8" s="38">
        <f>SUM(K9:K43,M9:M43)</f>
        <v>0</v>
      </c>
      <c r="N8" s="107"/>
      <c r="O8" s="38" t="s">
        <v>175</v>
      </c>
      <c r="P8" s="38">
        <f>SUM(O9:P43)</f>
        <v>0</v>
      </c>
      <c r="Q8" s="38">
        <f>SUM(O9:O43,Q9:Q43)</f>
        <v>0</v>
      </c>
      <c r="R8" s="107"/>
      <c r="S8" s="38" t="s">
        <v>176</v>
      </c>
      <c r="T8" s="38">
        <f>SUM(S9:T43)</f>
        <v>0</v>
      </c>
      <c r="U8" s="38">
        <f>SUM(S9:S43,U9:U43)</f>
        <v>0</v>
      </c>
      <c r="V8" s="107"/>
      <c r="W8" s="38" t="s">
        <v>177</v>
      </c>
      <c r="X8" s="38">
        <f>SUM(W9:X43)</f>
        <v>0</v>
      </c>
      <c r="Y8" s="38">
        <f>SUM(W9:W43,Y9:Y43)</f>
        <v>0</v>
      </c>
      <c r="Z8" s="107"/>
      <c r="AA8" s="128" t="s">
        <v>178</v>
      </c>
      <c r="AB8" s="128">
        <f>SUM(AA9:AB43)</f>
        <v>0</v>
      </c>
      <c r="AC8" s="128">
        <f>SUM(AA9:AA43,AC9:AC43)</f>
        <v>0</v>
      </c>
      <c r="AD8" s="107"/>
      <c r="AE8" s="38" t="s">
        <v>162</v>
      </c>
      <c r="AF8" s="38">
        <f>SUM(AE9:AF43)</f>
        <v>0</v>
      </c>
      <c r="AG8" s="38">
        <f>SUM(AE9:AE43,AG9:AG43)</f>
        <v>0</v>
      </c>
      <c r="AH8" s="107"/>
      <c r="AI8" s="38"/>
      <c r="AJ8" s="38">
        <f>SUM(AI9:AJ43)</f>
        <v>0</v>
      </c>
      <c r="AK8" s="38">
        <f>SUM(AI9:AI43,AK9:AK43)</f>
        <v>0</v>
      </c>
    </row>
    <row r="9" spans="1:37" x14ac:dyDescent="0.25">
      <c r="A9" s="22"/>
      <c r="B9" s="22">
        <f>Kontotabell!B12</f>
        <v>0</v>
      </c>
      <c r="C9" s="9">
        <f>IF(B9="",0,SUMIFS('3. Raindance'!C:C,'3. Raindance'!B:B,B9&amp;"*"))</f>
        <v>0</v>
      </c>
      <c r="D9">
        <f>IF('3. Raindance'!$D$9="Ja",SUMIFS('3. Raindance'!D:D,'3. Raindance'!AC:AC,Blad1!B9),0)</f>
        <v>0</v>
      </c>
      <c r="E9">
        <f>IF('3. Raindance'!$D$9="Ja",SUMIFS('3. Raindance'!E:E,'3. Raindance'!AB:AB,Blad1!B9),0)</f>
        <v>0</v>
      </c>
      <c r="F9" s="83">
        <f>Kontotabell!C12</f>
        <v>0</v>
      </c>
      <c r="G9" s="9">
        <f>IF(F9="",0,SUMIFS('3. Raindance'!C:C,'3. Raindance'!B:B,F9&amp;"*"))</f>
        <v>0</v>
      </c>
      <c r="H9">
        <f>IF('3. Raindance'!$D$9="Ja",SUMIFS('3. Raindance'!D:D,'3. Raindance'!AC:AC,Blad1!F9),0)</f>
        <v>0</v>
      </c>
      <c r="I9">
        <f>IF('3. Raindance'!$D$9="Ja",SUMIFS('3. Raindance'!E:E,'3. Raindance'!AB:AB,Blad1!F9),0)</f>
        <v>0</v>
      </c>
      <c r="J9" s="83">
        <f>Kontotabell!D12</f>
        <v>0</v>
      </c>
      <c r="K9" s="9">
        <f>IF(J9="",0,SUMIFS('3. Raindance'!C:C,'3. Raindance'!B:B,J9&amp;"*"))</f>
        <v>0</v>
      </c>
      <c r="L9">
        <f>IF('3. Raindance'!$D$9="Ja",SUMIFS('3. Raindance'!D:D,'3. Raindance'!AC:AC,Blad1!J9),0)</f>
        <v>0</v>
      </c>
      <c r="M9">
        <f>IF('3. Raindance'!$D$9="Ja",SUMIFS('3. Raindance'!E:E,'3. Raindance'!AB:AB,Blad1!J9),0)</f>
        <v>0</v>
      </c>
      <c r="N9" s="83">
        <f>Kontotabell!E12</f>
        <v>0</v>
      </c>
      <c r="O9" s="9">
        <f>IF(N9="",0,SUMIFS('3. Raindance'!C:C,'3. Raindance'!B:B,N9&amp;"*"))</f>
        <v>0</v>
      </c>
      <c r="P9">
        <f>IF('3. Raindance'!$D$9="Ja",SUMIFS('3. Raindance'!D:D,'3. Raindance'!AC:AC,Blad1!N9),0)</f>
        <v>0</v>
      </c>
      <c r="Q9">
        <f>IF('3. Raindance'!$D$9="Ja",SUMIFS('3. Raindance'!E:E,'3. Raindance'!AB:AB,Blad1!N9),0)</f>
        <v>0</v>
      </c>
      <c r="R9" s="83">
        <f>Kontotabell!F12</f>
        <v>0</v>
      </c>
      <c r="S9" s="9">
        <f>IF(R9="",0,SUMIFS('3. Raindance'!C:C,'3. Raindance'!B:B,R9&amp;"*"))</f>
        <v>0</v>
      </c>
      <c r="T9">
        <f>IF('3. Raindance'!$D$9="Ja",SUMIFS('3. Raindance'!D:D,'3. Raindance'!AC:AC,Blad1!R9),0)</f>
        <v>0</v>
      </c>
      <c r="U9">
        <f>IF('3. Raindance'!$D$9="Ja",SUMIFS('3. Raindance'!E:E,'3. Raindance'!AB:AB,Blad1!R9),0)</f>
        <v>0</v>
      </c>
      <c r="V9" s="83">
        <f>Kontotabell!G12</f>
        <v>0</v>
      </c>
      <c r="W9" s="9">
        <f>IF(V9="",0,SUMIFS('3. Raindance'!C:C,'3. Raindance'!B:B,V9&amp;"*"))</f>
        <v>0</v>
      </c>
      <c r="X9">
        <f>IF('3. Raindance'!$D$9="Ja",SUMIFS('3. Raindance'!D:D,'3. Raindance'!AC:AC,Blad1!V9),0)</f>
        <v>0</v>
      </c>
      <c r="Y9">
        <f>IF('3. Raindance'!$D$9="Ja",SUMIFS('3. Raindance'!E:E,'3. Raindance'!AB:AB,Blad1!V9),0)</f>
        <v>0</v>
      </c>
      <c r="Z9" s="83">
        <f>Kontotabell!H12</f>
        <v>0</v>
      </c>
      <c r="AA9" s="129">
        <f>IF(Z9="",0,SUMIFS('3. Raindance'!C:C,'3. Raindance'!B:B,Z9&amp;"*"))</f>
        <v>0</v>
      </c>
      <c r="AB9" s="128">
        <f>IF('3. Raindance'!$D$9="Ja",SUMIFS('3. Raindance'!D:D,'3. Raindance'!AC:AC,Blad1!Z9),0)</f>
        <v>0</v>
      </c>
      <c r="AC9" s="128">
        <f>IF('3. Raindance'!$D$9="Ja",SUMIFS('3. Raindance'!E:E,'3. Raindance'!AC:AC,Blad1!Z9),0)</f>
        <v>0</v>
      </c>
      <c r="AD9" s="83">
        <f>Kontotabell!I12</f>
        <v>0</v>
      </c>
      <c r="AE9" s="9">
        <f>IF(AD9="",0,SUMIFS('3. Raindance'!C:C,'3. Raindance'!B:B,AD9&amp;"*"))</f>
        <v>0</v>
      </c>
      <c r="AF9">
        <f>IF('3. Raindance'!$D$9="Ja",SUMIFS('3. Raindance'!D:D,'3. Raindance'!AC:AC,Blad1!AD9),0)</f>
        <v>0</v>
      </c>
      <c r="AG9">
        <f>IF('3. Raindance'!$D$9="Ja",SUMIFS('3. Raindance'!E:E,'3. Raindance'!AB:AB,Blad1!AD9),0)</f>
        <v>0</v>
      </c>
      <c r="AH9" s="83">
        <f>Kontotabell!J12</f>
        <v>0</v>
      </c>
      <c r="AI9" s="9">
        <f>IF(AH9="",0,SUMIFS('3. Raindance'!C:C,'3. Raindance'!B:B,AH9&amp;"*"))</f>
        <v>0</v>
      </c>
      <c r="AJ9">
        <f>IF('3. Raindance'!$D$9="Ja",SUMIFS('3. Raindance'!D:D,'3. Raindance'!AC:AC,Blad1!AH9),0)</f>
        <v>0</v>
      </c>
      <c r="AK9">
        <f>IF('3. Raindance'!$D$9="Ja",SUMIFS('3. Raindance'!E:E,'3. Raindance'!AB:AB,Blad1!AH9),0)</f>
        <v>0</v>
      </c>
    </row>
    <row r="10" spans="1:37" x14ac:dyDescent="0.25">
      <c r="B10" s="22">
        <f>Kontotabell!B13</f>
        <v>0</v>
      </c>
      <c r="C10" s="9">
        <f>IF(B10="",0,SUMIFS('3. Raindance'!C:C,'3. Raindance'!B:B,B10&amp;"*"))</f>
        <v>0</v>
      </c>
      <c r="D10">
        <f>IF('3. Raindance'!$D$9="Ja",SUMIFS('3. Raindance'!D:D,'3. Raindance'!AC:AC,Blad1!B10),0)</f>
        <v>0</v>
      </c>
      <c r="E10">
        <f>IF('3. Raindance'!$D$9="Ja",SUMIFS('3. Raindance'!E:E,'3. Raindance'!AB:AB,Blad1!B10),0)</f>
        <v>0</v>
      </c>
      <c r="F10" s="83">
        <f>Kontotabell!C13</f>
        <v>0</v>
      </c>
      <c r="G10" s="9">
        <f>IF(F10="",0,SUMIFS('3. Raindance'!C:C,'3. Raindance'!B:B,F10&amp;"*"))</f>
        <v>0</v>
      </c>
      <c r="H10">
        <f>IF('3. Raindance'!$D$9="Ja",SUMIFS('3. Raindance'!D:D,'3. Raindance'!AC:AC,Blad1!F10),0)</f>
        <v>0</v>
      </c>
      <c r="I10">
        <f>IF('3. Raindance'!$D$9="Ja",SUMIFS('3. Raindance'!E:E,'3. Raindance'!AB:AB,Blad1!F10),0)</f>
        <v>0</v>
      </c>
      <c r="J10" s="83">
        <f>Kontotabell!D13</f>
        <v>0</v>
      </c>
      <c r="K10" s="9">
        <f>IF(J10="",0,SUMIFS('3. Raindance'!C:C,'3. Raindance'!B:B,J10&amp;"*"))</f>
        <v>0</v>
      </c>
      <c r="L10">
        <f>IF('3. Raindance'!$D$9="Ja",SUMIFS('3. Raindance'!D:D,'3. Raindance'!AC:AC,Blad1!J10),0)</f>
        <v>0</v>
      </c>
      <c r="M10">
        <f>IF('3. Raindance'!$D$9="Ja",SUMIFS('3. Raindance'!E:E,'3. Raindance'!AB:AB,Blad1!J10),0)</f>
        <v>0</v>
      </c>
      <c r="N10" s="83">
        <f>Kontotabell!E13</f>
        <v>0</v>
      </c>
      <c r="O10" s="9">
        <f>IF(N10="",0,SUMIFS('3. Raindance'!C:C,'3. Raindance'!B:B,N10&amp;"*"))</f>
        <v>0</v>
      </c>
      <c r="P10">
        <f>IF('3. Raindance'!$D$9="Ja",SUMIFS('3. Raindance'!D:D,'3. Raindance'!AC:AC,Blad1!N10),0)</f>
        <v>0</v>
      </c>
      <c r="Q10">
        <f>IF('3. Raindance'!$D$9="Ja",SUMIFS('3. Raindance'!E:E,'3. Raindance'!AB:AB,Blad1!N10),0)</f>
        <v>0</v>
      </c>
      <c r="R10" s="83">
        <f>Kontotabell!F13</f>
        <v>0</v>
      </c>
      <c r="S10" s="9">
        <f>IF(R10="",0,SUMIFS('3. Raindance'!C:C,'3. Raindance'!B:B,R10&amp;"*"))</f>
        <v>0</v>
      </c>
      <c r="T10">
        <f>IF('3. Raindance'!$D$9="Ja",SUMIFS('3. Raindance'!D:D,'3. Raindance'!AC:AC,Blad1!R10),0)</f>
        <v>0</v>
      </c>
      <c r="U10">
        <f>IF('3. Raindance'!$D$9="Ja",SUMIFS('3. Raindance'!E:E,'3. Raindance'!AB:AB,Blad1!R10),0)</f>
        <v>0</v>
      </c>
      <c r="V10" s="83">
        <f>Kontotabell!G13</f>
        <v>0</v>
      </c>
      <c r="W10" s="9">
        <f>IF(V10="",0,SUMIFS('3. Raindance'!C:C,'3. Raindance'!B:B,V10&amp;"*"))</f>
        <v>0</v>
      </c>
      <c r="X10">
        <f>IF('3. Raindance'!$D$9="Ja",SUMIFS('3. Raindance'!D:D,'3. Raindance'!AC:AC,Blad1!V10),0)</f>
        <v>0</v>
      </c>
      <c r="Y10">
        <f>IF('3. Raindance'!$D$9="Ja",SUMIFS('3. Raindance'!E:E,'3. Raindance'!AB:AB,Blad1!V10),0)</f>
        <v>0</v>
      </c>
      <c r="Z10" s="83">
        <f>Kontotabell!H13</f>
        <v>0</v>
      </c>
      <c r="AA10" s="129">
        <f>IF(Z10="",0,SUMIFS('3. Raindance'!C:C,'3. Raindance'!B:B,Z10&amp;"*"))</f>
        <v>0</v>
      </c>
      <c r="AB10" s="128">
        <f>IF('3. Raindance'!$D$9="Ja",SUMIFS('3. Raindance'!D:D,'3. Raindance'!AC:AC,Blad1!Z10),0)</f>
        <v>0</v>
      </c>
      <c r="AC10" s="128">
        <f>IF('3. Raindance'!$D$9="Ja",SUMIFS('3. Raindance'!E:E,'3. Raindance'!AC:AC,Blad1!Z10),0)</f>
        <v>0</v>
      </c>
      <c r="AD10" s="83">
        <f>Kontotabell!I13</f>
        <v>0</v>
      </c>
      <c r="AE10" s="9">
        <f>IF(AD10="",0,SUMIFS('3. Raindance'!C:C,'3. Raindance'!B:B,AD10&amp;"*"))</f>
        <v>0</v>
      </c>
      <c r="AF10">
        <f>IF('3. Raindance'!$D$9="Ja",SUMIFS('3. Raindance'!D:D,'3. Raindance'!AC:AC,Blad1!AD10),0)</f>
        <v>0</v>
      </c>
      <c r="AG10">
        <f>IF('3. Raindance'!$D$9="Ja",SUMIFS('3. Raindance'!E:E,'3. Raindance'!AB:AB,Blad1!AD10),0)</f>
        <v>0</v>
      </c>
      <c r="AH10" s="83">
        <f>Kontotabell!J13</f>
        <v>0</v>
      </c>
      <c r="AI10" s="9">
        <f>IF(AH10="",0,SUMIFS('3. Raindance'!C:C,'3. Raindance'!B:B,AH10&amp;"*"))</f>
        <v>0</v>
      </c>
      <c r="AJ10">
        <f>IF('3. Raindance'!$D$9="Ja",SUMIFS('3. Raindance'!D:D,'3. Raindance'!AC:AC,Blad1!AH10),0)</f>
        <v>0</v>
      </c>
      <c r="AK10">
        <f>IF('3. Raindance'!$D$9="Ja",SUMIFS('3. Raindance'!E:E,'3. Raindance'!AB:AB,Blad1!AH10),0)</f>
        <v>0</v>
      </c>
    </row>
    <row r="11" spans="1:37" x14ac:dyDescent="0.25">
      <c r="B11" s="22">
        <f>Kontotabell!B14</f>
        <v>0</v>
      </c>
      <c r="C11" s="9">
        <f>IF(B11="",0,SUMIFS('3. Raindance'!C:C,'3. Raindance'!B:B,B11&amp;"*"))</f>
        <v>0</v>
      </c>
      <c r="D11">
        <f>IF('3. Raindance'!$D$9="Ja",SUMIFS('3. Raindance'!D:D,'3. Raindance'!AC:AC,Blad1!B11),0)</f>
        <v>0</v>
      </c>
      <c r="E11">
        <f>IF('3. Raindance'!$D$9="Ja",SUMIFS('3. Raindance'!E:E,'3. Raindance'!AB:AB,Blad1!B11),0)</f>
        <v>0</v>
      </c>
      <c r="F11" s="83">
        <f>Kontotabell!C14</f>
        <v>0</v>
      </c>
      <c r="G11" s="9">
        <f>IF(F11="",0,SUMIFS('3. Raindance'!C:C,'3. Raindance'!B:B,F11&amp;"*"))</f>
        <v>0</v>
      </c>
      <c r="H11">
        <f>IF('3. Raindance'!$D$9="Ja",SUMIFS('3. Raindance'!D:D,'3. Raindance'!AC:AC,Blad1!F11),0)</f>
        <v>0</v>
      </c>
      <c r="I11">
        <f>IF('3. Raindance'!$D$9="Ja",SUMIFS('3. Raindance'!E:E,'3. Raindance'!AB:AB,Blad1!F11),0)</f>
        <v>0</v>
      </c>
      <c r="J11" s="83">
        <f>Kontotabell!D14</f>
        <v>0</v>
      </c>
      <c r="K11" s="9">
        <f>IF(J11="",0,SUMIFS('3. Raindance'!C:C,'3. Raindance'!B:B,J11&amp;"*"))</f>
        <v>0</v>
      </c>
      <c r="L11">
        <f>IF('3. Raindance'!$D$9="Ja",SUMIFS('3. Raindance'!D:D,'3. Raindance'!AC:AC,Blad1!J11),0)</f>
        <v>0</v>
      </c>
      <c r="M11">
        <f>IF('3. Raindance'!$D$9="Ja",SUMIFS('3. Raindance'!E:E,'3. Raindance'!AB:AB,Blad1!J11),0)</f>
        <v>0</v>
      </c>
      <c r="N11" s="83">
        <f>Kontotabell!E14</f>
        <v>0</v>
      </c>
      <c r="O11" s="9">
        <f>IF(N11="",0,SUMIFS('3. Raindance'!C:C,'3. Raindance'!B:B,N11&amp;"*"))</f>
        <v>0</v>
      </c>
      <c r="P11">
        <f>IF('3. Raindance'!$D$9="Ja",SUMIFS('3. Raindance'!D:D,'3. Raindance'!AC:AC,Blad1!N11),0)</f>
        <v>0</v>
      </c>
      <c r="Q11">
        <f>IF('3. Raindance'!$D$9="Ja",SUMIFS('3. Raindance'!E:E,'3. Raindance'!AB:AB,Blad1!N11),0)</f>
        <v>0</v>
      </c>
      <c r="R11" s="83">
        <f>Kontotabell!F14</f>
        <v>0</v>
      </c>
      <c r="S11" s="9">
        <f>IF(R11="",0,SUMIFS('3. Raindance'!C:C,'3. Raindance'!B:B,R11&amp;"*"))</f>
        <v>0</v>
      </c>
      <c r="T11">
        <f>IF('3. Raindance'!$D$9="Ja",SUMIFS('3. Raindance'!D:D,'3. Raindance'!AC:AC,Blad1!R11),0)</f>
        <v>0</v>
      </c>
      <c r="U11">
        <f>IF('3. Raindance'!$D$9="Ja",SUMIFS('3. Raindance'!E:E,'3. Raindance'!AB:AB,Blad1!R11),0)</f>
        <v>0</v>
      </c>
      <c r="V11" s="83">
        <f>Kontotabell!G14</f>
        <v>0</v>
      </c>
      <c r="W11" s="9">
        <f>IF(V11="",0,SUMIFS('3. Raindance'!C:C,'3. Raindance'!B:B,V11&amp;"*"))</f>
        <v>0</v>
      </c>
      <c r="X11">
        <f>IF('3. Raindance'!$D$9="Ja",SUMIFS('3. Raindance'!D:D,'3. Raindance'!AC:AC,Blad1!V11),0)</f>
        <v>0</v>
      </c>
      <c r="Y11">
        <f>IF('3. Raindance'!$D$9="Ja",SUMIFS('3. Raindance'!E:E,'3. Raindance'!AB:AB,Blad1!V11),0)</f>
        <v>0</v>
      </c>
      <c r="Z11" s="83">
        <f>Kontotabell!H14</f>
        <v>0</v>
      </c>
      <c r="AA11" s="129">
        <f>IF(Z11="",0,SUMIFS('3. Raindance'!C:C,'3. Raindance'!B:B,Z11&amp;"*"))</f>
        <v>0</v>
      </c>
      <c r="AB11" s="128">
        <f>IF('3. Raindance'!$D$9="Ja",SUMIFS('3. Raindance'!D:D,'3. Raindance'!AC:AC,Blad1!Z11),0)</f>
        <v>0</v>
      </c>
      <c r="AC11" s="128">
        <f>IF('3. Raindance'!$D$9="Ja",SUMIFS('3. Raindance'!E:E,'3. Raindance'!AC:AC,Blad1!Z11),0)</f>
        <v>0</v>
      </c>
      <c r="AD11" s="83">
        <f>Kontotabell!I14</f>
        <v>0</v>
      </c>
      <c r="AE11" s="9">
        <f>IF(AD11="",0,SUMIFS('3. Raindance'!C:C,'3. Raindance'!B:B,AD11&amp;"*"))</f>
        <v>0</v>
      </c>
      <c r="AF11">
        <f>IF('3. Raindance'!$D$9="Ja",SUMIFS('3. Raindance'!D:D,'3. Raindance'!AC:AC,Blad1!AD11),0)</f>
        <v>0</v>
      </c>
      <c r="AG11">
        <f>IF('3. Raindance'!$D$9="Ja",SUMIFS('3. Raindance'!E:E,'3. Raindance'!AB:AB,Blad1!AD11),0)</f>
        <v>0</v>
      </c>
      <c r="AH11" s="83">
        <f>Kontotabell!J14</f>
        <v>0</v>
      </c>
      <c r="AI11" s="9">
        <f>IF(AH11="",0,SUMIFS('3. Raindance'!C:C,'3. Raindance'!B:B,AH11&amp;"*"))</f>
        <v>0</v>
      </c>
      <c r="AJ11">
        <f>IF('3. Raindance'!$D$9="Ja",SUMIFS('3. Raindance'!D:D,'3. Raindance'!AC:AC,Blad1!AH11),0)</f>
        <v>0</v>
      </c>
      <c r="AK11">
        <f>IF('3. Raindance'!$D$9="Ja",SUMIFS('3. Raindance'!E:E,'3. Raindance'!AB:AB,Blad1!AH11),0)</f>
        <v>0</v>
      </c>
    </row>
    <row r="12" spans="1:37" x14ac:dyDescent="0.25">
      <c r="B12" s="22">
        <f>Kontotabell!B15</f>
        <v>0</v>
      </c>
      <c r="C12" s="9">
        <f>IF(B12="",0,SUMIFS('3. Raindance'!C:C,'3. Raindance'!B:B,B12&amp;"*"))</f>
        <v>0</v>
      </c>
      <c r="D12">
        <f>IF('3. Raindance'!$D$9="Ja",SUMIFS('3. Raindance'!D:D,'3. Raindance'!AC:AC,Blad1!B12),0)</f>
        <v>0</v>
      </c>
      <c r="E12">
        <f>IF('3. Raindance'!$D$9="Ja",SUMIFS('3. Raindance'!E:E,'3. Raindance'!AB:AB,Blad1!B12),0)</f>
        <v>0</v>
      </c>
      <c r="F12" s="83">
        <f>Kontotabell!C15</f>
        <v>0</v>
      </c>
      <c r="G12" s="9">
        <f>IF(F12="",0,SUMIFS('3. Raindance'!C:C,'3. Raindance'!B:B,F12&amp;"*"))</f>
        <v>0</v>
      </c>
      <c r="H12">
        <f>IF('3. Raindance'!$D$9="Ja",SUMIFS('3. Raindance'!D:D,'3. Raindance'!AC:AC,Blad1!F12),0)</f>
        <v>0</v>
      </c>
      <c r="I12">
        <f>IF('3. Raindance'!$D$9="Ja",SUMIFS('3. Raindance'!E:E,'3. Raindance'!AB:AB,Blad1!F12),0)</f>
        <v>0</v>
      </c>
      <c r="J12" s="83">
        <f>Kontotabell!D15</f>
        <v>0</v>
      </c>
      <c r="K12" s="9">
        <f>IF(J12="",0,SUMIFS('3. Raindance'!C:C,'3. Raindance'!B:B,J12&amp;"*"))</f>
        <v>0</v>
      </c>
      <c r="L12">
        <f>IF('3. Raindance'!$D$9="Ja",SUMIFS('3. Raindance'!D:D,'3. Raindance'!AC:AC,Blad1!J12),0)</f>
        <v>0</v>
      </c>
      <c r="M12">
        <f>IF('3. Raindance'!$D$9="Ja",SUMIFS('3. Raindance'!E:E,'3. Raindance'!AB:AB,Blad1!J12),0)</f>
        <v>0</v>
      </c>
      <c r="N12" s="83">
        <f>Kontotabell!E15</f>
        <v>0</v>
      </c>
      <c r="O12" s="9">
        <f>IF(N12="",0,SUMIFS('3. Raindance'!C:C,'3. Raindance'!B:B,N12&amp;"*"))</f>
        <v>0</v>
      </c>
      <c r="P12">
        <f>IF('3. Raindance'!$D$9="Ja",SUMIFS('3. Raindance'!D:D,'3. Raindance'!AC:AC,Blad1!N12),0)</f>
        <v>0</v>
      </c>
      <c r="Q12">
        <f>IF('3. Raindance'!$D$9="Ja",SUMIFS('3. Raindance'!E:E,'3. Raindance'!AB:AB,Blad1!N12),0)</f>
        <v>0</v>
      </c>
      <c r="R12" s="83">
        <f>Kontotabell!F15</f>
        <v>0</v>
      </c>
      <c r="S12" s="9">
        <f>IF(R12="",0,SUMIFS('3. Raindance'!C:C,'3. Raindance'!B:B,R12&amp;"*"))</f>
        <v>0</v>
      </c>
      <c r="T12">
        <f>IF('3. Raindance'!$D$9="Ja",SUMIFS('3. Raindance'!D:D,'3. Raindance'!AC:AC,Blad1!R12),0)</f>
        <v>0</v>
      </c>
      <c r="U12">
        <f>IF('3. Raindance'!$D$9="Ja",SUMIFS('3. Raindance'!E:E,'3. Raindance'!AB:AB,Blad1!R12),0)</f>
        <v>0</v>
      </c>
      <c r="V12" s="83">
        <f>Kontotabell!G15</f>
        <v>0</v>
      </c>
      <c r="W12" s="9">
        <f>IF(V12="",0,SUMIFS('3. Raindance'!C:C,'3. Raindance'!B:B,V12&amp;"*"))</f>
        <v>0</v>
      </c>
      <c r="X12">
        <f>IF('3. Raindance'!$D$9="Ja",SUMIFS('3. Raindance'!D:D,'3. Raindance'!AC:AC,Blad1!V12),0)</f>
        <v>0</v>
      </c>
      <c r="Y12">
        <f>IF('3. Raindance'!$D$9="Ja",SUMIFS('3. Raindance'!E:E,'3. Raindance'!AB:AB,Blad1!V12),0)</f>
        <v>0</v>
      </c>
      <c r="Z12" s="83">
        <f>Kontotabell!H15</f>
        <v>0</v>
      </c>
      <c r="AA12" s="129">
        <f>IF(Z12="",0,SUMIFS('3. Raindance'!C:C,'3. Raindance'!B:B,Z12&amp;"*"))</f>
        <v>0</v>
      </c>
      <c r="AB12" s="128">
        <f>IF('3. Raindance'!$D$9="Ja",SUMIFS('3. Raindance'!D:D,'3. Raindance'!AC:AC,Blad1!Z12),0)</f>
        <v>0</v>
      </c>
      <c r="AC12" s="128">
        <f>IF('3. Raindance'!$D$9="Ja",SUMIFS('3. Raindance'!E:E,'3. Raindance'!AC:AC,Blad1!Z12),0)</f>
        <v>0</v>
      </c>
      <c r="AD12" s="83">
        <f>Kontotabell!I15</f>
        <v>0</v>
      </c>
      <c r="AE12" s="9">
        <f>IF(AD12="",0,SUMIFS('3. Raindance'!C:C,'3. Raindance'!B:B,AD12&amp;"*"))</f>
        <v>0</v>
      </c>
      <c r="AF12">
        <f>IF('3. Raindance'!$D$9="Ja",SUMIFS('3. Raindance'!D:D,'3. Raindance'!AC:AC,Blad1!AD12),0)</f>
        <v>0</v>
      </c>
      <c r="AG12">
        <f>IF('3. Raindance'!$D$9="Ja",SUMIFS('3. Raindance'!E:E,'3. Raindance'!AB:AB,Blad1!AD12),0)</f>
        <v>0</v>
      </c>
      <c r="AH12" s="83">
        <f>Kontotabell!J15</f>
        <v>0</v>
      </c>
      <c r="AI12" s="9">
        <f>IF(AH12="",0,SUMIFS('3. Raindance'!C:C,'3. Raindance'!B:B,AH12&amp;"*"))</f>
        <v>0</v>
      </c>
      <c r="AJ12">
        <f>IF('3. Raindance'!$D$9="Ja",SUMIFS('3. Raindance'!D:D,'3. Raindance'!AC:AC,Blad1!AH12),0)</f>
        <v>0</v>
      </c>
      <c r="AK12">
        <f>IF('3. Raindance'!$D$9="Ja",SUMIFS('3. Raindance'!E:E,'3. Raindance'!AB:AB,Blad1!AH12),0)</f>
        <v>0</v>
      </c>
    </row>
    <row r="13" spans="1:37" x14ac:dyDescent="0.25">
      <c r="B13" s="22">
        <f>Kontotabell!B16</f>
        <v>0</v>
      </c>
      <c r="C13" s="9">
        <f>IF(B13="",0,SUMIFS('3. Raindance'!C:C,'3. Raindance'!B:B,B13&amp;"*"))</f>
        <v>0</v>
      </c>
      <c r="D13">
        <f>IF('3. Raindance'!$D$9="Ja",SUMIFS('3. Raindance'!D:D,'3. Raindance'!AC:AC,Blad1!B13),0)</f>
        <v>0</v>
      </c>
      <c r="E13">
        <f>IF('3. Raindance'!$D$9="Ja",SUMIFS('3. Raindance'!E:E,'3. Raindance'!AB:AB,Blad1!B13),0)</f>
        <v>0</v>
      </c>
      <c r="F13" s="83">
        <f>Kontotabell!C16</f>
        <v>0</v>
      </c>
      <c r="G13" s="9">
        <f>IF(F13="",0,SUMIFS('3. Raindance'!C:C,'3. Raindance'!B:B,F13&amp;"*"))</f>
        <v>0</v>
      </c>
      <c r="H13">
        <f>IF('3. Raindance'!$D$9="Ja",SUMIFS('3. Raindance'!D:D,'3. Raindance'!AC:AC,Blad1!F13),0)</f>
        <v>0</v>
      </c>
      <c r="I13">
        <f>IF('3. Raindance'!$D$9="Ja",SUMIFS('3. Raindance'!E:E,'3. Raindance'!AB:AB,Blad1!F13),0)</f>
        <v>0</v>
      </c>
      <c r="J13" s="83">
        <f>Kontotabell!D16</f>
        <v>0</v>
      </c>
      <c r="K13" s="9">
        <f>IF(J13="",0,SUMIFS('3. Raindance'!C:C,'3. Raindance'!B:B,J13&amp;"*"))</f>
        <v>0</v>
      </c>
      <c r="L13">
        <f>IF('3. Raindance'!$D$9="Ja",SUMIFS('3. Raindance'!D:D,'3. Raindance'!AC:AC,Blad1!J13),0)</f>
        <v>0</v>
      </c>
      <c r="M13">
        <f>IF('3. Raindance'!$D$9="Ja",SUMIFS('3. Raindance'!E:E,'3. Raindance'!AB:AB,Blad1!J13),0)</f>
        <v>0</v>
      </c>
      <c r="N13" s="83">
        <f>Kontotabell!E16</f>
        <v>0</v>
      </c>
      <c r="O13" s="9">
        <f>IF(N13="",0,SUMIFS('3. Raindance'!C:C,'3. Raindance'!B:B,N13&amp;"*"))</f>
        <v>0</v>
      </c>
      <c r="P13">
        <f>IF('3. Raindance'!$D$9="Ja",SUMIFS('3. Raindance'!D:D,'3. Raindance'!AC:AC,Blad1!N13),0)</f>
        <v>0</v>
      </c>
      <c r="Q13">
        <f>IF('3. Raindance'!$D$9="Ja",SUMIFS('3. Raindance'!E:E,'3. Raindance'!AB:AB,Blad1!N13),0)</f>
        <v>0</v>
      </c>
      <c r="R13" s="83">
        <f>Kontotabell!F16</f>
        <v>0</v>
      </c>
      <c r="S13" s="9">
        <f>IF(R13="",0,SUMIFS('3. Raindance'!C:C,'3. Raindance'!B:B,R13&amp;"*"))</f>
        <v>0</v>
      </c>
      <c r="T13">
        <f>IF('3. Raindance'!$D$9="Ja",SUMIFS('3. Raindance'!D:D,'3. Raindance'!AC:AC,Blad1!R13),0)</f>
        <v>0</v>
      </c>
      <c r="U13">
        <f>IF('3. Raindance'!$D$9="Ja",SUMIFS('3. Raindance'!E:E,'3. Raindance'!AB:AB,Blad1!R13),0)</f>
        <v>0</v>
      </c>
      <c r="V13" s="83">
        <f>Kontotabell!G16</f>
        <v>0</v>
      </c>
      <c r="W13" s="9">
        <f>IF(V13="",0,SUMIFS('3. Raindance'!C:C,'3. Raindance'!B:B,V13&amp;"*"))</f>
        <v>0</v>
      </c>
      <c r="X13">
        <f>IF('3. Raindance'!$D$9="Ja",SUMIFS('3. Raindance'!D:D,'3. Raindance'!AC:AC,Blad1!V13),0)</f>
        <v>0</v>
      </c>
      <c r="Y13">
        <f>IF('3. Raindance'!$D$9="Ja",SUMIFS('3. Raindance'!E:E,'3. Raindance'!AB:AB,Blad1!V13),0)</f>
        <v>0</v>
      </c>
      <c r="Z13" s="83">
        <f>Kontotabell!H16</f>
        <v>0</v>
      </c>
      <c r="AA13" s="129">
        <f>IF(Z13="",0,SUMIFS('3. Raindance'!C:C,'3. Raindance'!B:B,Z13&amp;"*"))</f>
        <v>0</v>
      </c>
      <c r="AB13" s="128">
        <f>IF('3. Raindance'!$D$9="Ja",SUMIFS('3. Raindance'!D:D,'3. Raindance'!AC:AC,Blad1!Z13),0)</f>
        <v>0</v>
      </c>
      <c r="AC13" s="128">
        <f>IF('3. Raindance'!$D$9="Ja",SUMIFS('3. Raindance'!E:E,'3. Raindance'!AC:AC,Blad1!Z13),0)</f>
        <v>0</v>
      </c>
      <c r="AD13" s="83">
        <f>Kontotabell!I16</f>
        <v>0</v>
      </c>
      <c r="AE13" s="9">
        <f>IF(AD13="",0,SUMIFS('3. Raindance'!C:C,'3. Raindance'!B:B,AD13&amp;"*"))</f>
        <v>0</v>
      </c>
      <c r="AF13">
        <f>IF('3. Raindance'!$D$9="Ja",SUMIFS('3. Raindance'!D:D,'3. Raindance'!AC:AC,Blad1!AD13),0)</f>
        <v>0</v>
      </c>
      <c r="AG13">
        <f>IF('3. Raindance'!$D$9="Ja",SUMIFS('3. Raindance'!E:E,'3. Raindance'!AB:AB,Blad1!AD13),0)</f>
        <v>0</v>
      </c>
      <c r="AH13" s="83">
        <f>Kontotabell!J16</f>
        <v>0</v>
      </c>
      <c r="AI13" s="9">
        <f>IF(AH13="",0,SUMIFS('3. Raindance'!C:C,'3. Raindance'!B:B,AH13&amp;"*"))</f>
        <v>0</v>
      </c>
      <c r="AJ13">
        <f>IF('3. Raindance'!$D$9="Ja",SUMIFS('3. Raindance'!D:D,'3. Raindance'!AC:AC,Blad1!AH13),0)</f>
        <v>0</v>
      </c>
      <c r="AK13">
        <f>IF('3. Raindance'!$D$9="Ja",SUMIFS('3. Raindance'!E:E,'3. Raindance'!AB:AB,Blad1!AH13),0)</f>
        <v>0</v>
      </c>
    </row>
    <row r="14" spans="1:37" x14ac:dyDescent="0.25">
      <c r="B14" s="22">
        <f>Kontotabell!B17</f>
        <v>0</v>
      </c>
      <c r="C14" s="9">
        <f>IF(B14="",0,SUMIFS('3. Raindance'!C:C,'3. Raindance'!B:B,B14&amp;"*"))</f>
        <v>0</v>
      </c>
      <c r="D14">
        <f>IF('3. Raindance'!$D$9="Ja",SUMIFS('3. Raindance'!D:D,'3. Raindance'!AC:AC,Blad1!B14),0)</f>
        <v>0</v>
      </c>
      <c r="E14">
        <f>IF('3. Raindance'!$D$9="Ja",SUMIFS('3. Raindance'!E:E,'3. Raindance'!AB:AB,Blad1!B14),0)</f>
        <v>0</v>
      </c>
      <c r="F14" s="83">
        <f>Kontotabell!C17</f>
        <v>0</v>
      </c>
      <c r="G14" s="9">
        <f>IF(F14="",0,SUMIFS('3. Raindance'!C:C,'3. Raindance'!B:B,F14&amp;"*"))</f>
        <v>0</v>
      </c>
      <c r="H14">
        <f>IF('3. Raindance'!$D$9="Ja",SUMIFS('3. Raindance'!D:D,'3. Raindance'!AC:AC,Blad1!F14),0)</f>
        <v>0</v>
      </c>
      <c r="I14">
        <f>IF('3. Raindance'!$D$9="Ja",SUMIFS('3. Raindance'!E:E,'3. Raindance'!AB:AB,Blad1!F14),0)</f>
        <v>0</v>
      </c>
      <c r="J14" s="83">
        <f>Kontotabell!D17</f>
        <v>0</v>
      </c>
      <c r="K14" s="9">
        <f>IF(J14="",0,SUMIFS('3. Raindance'!C:C,'3. Raindance'!B:B,J14&amp;"*"))</f>
        <v>0</v>
      </c>
      <c r="L14">
        <f>IF('3. Raindance'!$D$9="Ja",SUMIFS('3. Raindance'!D:D,'3. Raindance'!AC:AC,Blad1!J14),0)</f>
        <v>0</v>
      </c>
      <c r="M14">
        <f>IF('3. Raindance'!$D$9="Ja",SUMIFS('3. Raindance'!E:E,'3. Raindance'!AB:AB,Blad1!J14),0)</f>
        <v>0</v>
      </c>
      <c r="N14" s="83">
        <f>Kontotabell!E17</f>
        <v>0</v>
      </c>
      <c r="O14" s="9">
        <f>IF(N14="",0,SUMIFS('3. Raindance'!C:C,'3. Raindance'!B:B,N14&amp;"*"))</f>
        <v>0</v>
      </c>
      <c r="P14">
        <f>IF('3. Raindance'!$D$9="Ja",SUMIFS('3. Raindance'!D:D,'3. Raindance'!AC:AC,Blad1!N14),0)</f>
        <v>0</v>
      </c>
      <c r="Q14">
        <f>IF('3. Raindance'!$D$9="Ja",SUMIFS('3. Raindance'!E:E,'3. Raindance'!AB:AB,Blad1!N14),0)</f>
        <v>0</v>
      </c>
      <c r="R14" s="83">
        <f>Kontotabell!F17</f>
        <v>0</v>
      </c>
      <c r="S14" s="9">
        <f>IF(R14="",0,SUMIFS('3. Raindance'!C:C,'3. Raindance'!B:B,R14&amp;"*"))</f>
        <v>0</v>
      </c>
      <c r="T14">
        <f>IF('3. Raindance'!$D$9="Ja",SUMIFS('3. Raindance'!D:D,'3. Raindance'!AC:AC,Blad1!R14),0)</f>
        <v>0</v>
      </c>
      <c r="U14">
        <f>IF('3. Raindance'!$D$9="Ja",SUMIFS('3. Raindance'!E:E,'3. Raindance'!AB:AB,Blad1!R14),0)</f>
        <v>0</v>
      </c>
      <c r="V14" s="83">
        <f>Kontotabell!G17</f>
        <v>0</v>
      </c>
      <c r="W14" s="9">
        <f>IF(V14="",0,SUMIFS('3. Raindance'!C:C,'3. Raindance'!B:B,V14&amp;"*"))</f>
        <v>0</v>
      </c>
      <c r="X14">
        <f>IF('3. Raindance'!$D$9="Ja",SUMIFS('3. Raindance'!D:D,'3. Raindance'!AC:AC,Blad1!V14),0)</f>
        <v>0</v>
      </c>
      <c r="Y14">
        <f>IF('3. Raindance'!$D$9="Ja",SUMIFS('3. Raindance'!E:E,'3. Raindance'!AB:AB,Blad1!V14),0)</f>
        <v>0</v>
      </c>
      <c r="Z14" s="83">
        <f>Kontotabell!H17</f>
        <v>0</v>
      </c>
      <c r="AA14" s="129">
        <f>IF(Z14="",0,SUMIFS('3. Raindance'!C:C,'3. Raindance'!B:B,Z14&amp;"*"))</f>
        <v>0</v>
      </c>
      <c r="AB14" s="128">
        <f>IF('3. Raindance'!$D$9="Ja",SUMIFS('3. Raindance'!D:D,'3. Raindance'!AC:AC,Blad1!Z14),0)</f>
        <v>0</v>
      </c>
      <c r="AC14" s="128">
        <f>IF('3. Raindance'!$D$9="Ja",SUMIFS('3. Raindance'!E:E,'3. Raindance'!AC:AC,Blad1!Z14),0)</f>
        <v>0</v>
      </c>
      <c r="AD14" s="83">
        <f>Kontotabell!I17</f>
        <v>0</v>
      </c>
      <c r="AE14" s="9">
        <f>IF(AD14="",0,SUMIFS('3. Raindance'!C:C,'3. Raindance'!B:B,AD14&amp;"*"))</f>
        <v>0</v>
      </c>
      <c r="AF14">
        <f>IF('3. Raindance'!$D$9="Ja",SUMIFS('3. Raindance'!D:D,'3. Raindance'!AC:AC,Blad1!AD14),0)</f>
        <v>0</v>
      </c>
      <c r="AG14">
        <f>IF('3. Raindance'!$D$9="Ja",SUMIFS('3. Raindance'!E:E,'3. Raindance'!AB:AB,Blad1!AD14),0)</f>
        <v>0</v>
      </c>
      <c r="AH14" s="83">
        <f>Kontotabell!J17</f>
        <v>0</v>
      </c>
      <c r="AI14" s="9">
        <f>IF(AH14="",0,SUMIFS('3. Raindance'!C:C,'3. Raindance'!B:B,AH14&amp;"*"))</f>
        <v>0</v>
      </c>
      <c r="AJ14">
        <f>IF('3. Raindance'!$D$9="Ja",SUMIFS('3. Raindance'!D:D,'3. Raindance'!AC:AC,Blad1!AH14),0)</f>
        <v>0</v>
      </c>
      <c r="AK14">
        <f>IF('3. Raindance'!$D$9="Ja",SUMIFS('3. Raindance'!E:E,'3. Raindance'!AB:AB,Blad1!AH14),0)</f>
        <v>0</v>
      </c>
    </row>
    <row r="15" spans="1:37" x14ac:dyDescent="0.25">
      <c r="B15" s="22">
        <f>Kontotabell!B18</f>
        <v>0</v>
      </c>
      <c r="C15" s="9">
        <f>IF(B15="",0,SUMIFS('3. Raindance'!C:C,'3. Raindance'!B:B,B15&amp;"*"))</f>
        <v>0</v>
      </c>
      <c r="D15">
        <f>IF('3. Raindance'!$D$9="Ja",SUMIFS('3. Raindance'!D:D,'3. Raindance'!AC:AC,Blad1!B15),0)</f>
        <v>0</v>
      </c>
      <c r="E15">
        <f>IF('3. Raindance'!$D$9="Ja",SUMIFS('3. Raindance'!E:E,'3. Raindance'!AB:AB,Blad1!B15),0)</f>
        <v>0</v>
      </c>
      <c r="F15" s="83">
        <f>Kontotabell!C18</f>
        <v>0</v>
      </c>
      <c r="G15" s="9">
        <f>IF(F15="",0,SUMIFS('3. Raindance'!C:C,'3. Raindance'!B:B,F15&amp;"*"))</f>
        <v>0</v>
      </c>
      <c r="H15">
        <f>IF('3. Raindance'!$D$9="Ja",SUMIFS('3. Raindance'!D:D,'3. Raindance'!AC:AC,Blad1!F15),0)</f>
        <v>0</v>
      </c>
      <c r="I15">
        <f>IF('3. Raindance'!$D$9="Ja",SUMIFS('3. Raindance'!E:E,'3. Raindance'!AB:AB,Blad1!F15),0)</f>
        <v>0</v>
      </c>
      <c r="J15" s="83">
        <f>Kontotabell!D18</f>
        <v>0</v>
      </c>
      <c r="K15" s="9">
        <f>IF(J15="",0,SUMIFS('3. Raindance'!C:C,'3. Raindance'!B:B,J15&amp;"*"))</f>
        <v>0</v>
      </c>
      <c r="L15">
        <f>IF('3. Raindance'!$D$9="Ja",SUMIFS('3. Raindance'!D:D,'3. Raindance'!AC:AC,Blad1!J15),0)</f>
        <v>0</v>
      </c>
      <c r="M15">
        <f>IF('3. Raindance'!$D$9="Ja",SUMIFS('3. Raindance'!E:E,'3. Raindance'!AB:AB,Blad1!J15),0)</f>
        <v>0</v>
      </c>
      <c r="N15" s="83">
        <f>Kontotabell!E18</f>
        <v>0</v>
      </c>
      <c r="O15" s="9">
        <f>IF(N15="",0,SUMIFS('3. Raindance'!C:C,'3. Raindance'!B:B,N15&amp;"*"))</f>
        <v>0</v>
      </c>
      <c r="P15">
        <f>IF('3. Raindance'!$D$9="Ja",SUMIFS('3. Raindance'!D:D,'3. Raindance'!AC:AC,Blad1!N15),0)</f>
        <v>0</v>
      </c>
      <c r="Q15">
        <f>IF('3. Raindance'!$D$9="Ja",SUMIFS('3. Raindance'!E:E,'3. Raindance'!AB:AB,Blad1!N15),0)</f>
        <v>0</v>
      </c>
      <c r="R15" s="83">
        <f>Kontotabell!F18</f>
        <v>0</v>
      </c>
      <c r="S15" s="9">
        <f>IF(R15="",0,SUMIFS('3. Raindance'!C:C,'3. Raindance'!B:B,R15&amp;"*"))</f>
        <v>0</v>
      </c>
      <c r="T15">
        <f>IF('3. Raindance'!$D$9="Ja",SUMIFS('3. Raindance'!D:D,'3. Raindance'!AC:AC,Blad1!R15),0)</f>
        <v>0</v>
      </c>
      <c r="U15">
        <f>IF('3. Raindance'!$D$9="Ja",SUMIFS('3. Raindance'!E:E,'3. Raindance'!AB:AB,Blad1!R15),0)</f>
        <v>0</v>
      </c>
      <c r="V15" s="83">
        <f>Kontotabell!G18</f>
        <v>0</v>
      </c>
      <c r="W15" s="9">
        <f>IF(V15="",0,SUMIFS('3. Raindance'!C:C,'3. Raindance'!B:B,V15&amp;"*"))</f>
        <v>0</v>
      </c>
      <c r="X15">
        <f>IF('3. Raindance'!$D$9="Ja",SUMIFS('3. Raindance'!D:D,'3. Raindance'!AC:AC,Blad1!V15),0)</f>
        <v>0</v>
      </c>
      <c r="Y15">
        <f>IF('3. Raindance'!$D$9="Ja",SUMIFS('3. Raindance'!E:E,'3. Raindance'!AB:AB,Blad1!V15),0)</f>
        <v>0</v>
      </c>
      <c r="Z15" s="83">
        <f>Kontotabell!H18</f>
        <v>0</v>
      </c>
      <c r="AA15" s="129">
        <f>IF(Z15="",0,SUMIFS('3. Raindance'!C:C,'3. Raindance'!B:B,Z15&amp;"*"))</f>
        <v>0</v>
      </c>
      <c r="AB15" s="128">
        <f>IF('3. Raindance'!$D$9="Ja",SUMIFS('3. Raindance'!D:D,'3. Raindance'!AC:AC,Blad1!Z15),0)</f>
        <v>0</v>
      </c>
      <c r="AC15" s="128">
        <f>IF('3. Raindance'!$D$9="Ja",SUMIFS('3. Raindance'!E:E,'3. Raindance'!AC:AC,Blad1!Z15),0)</f>
        <v>0</v>
      </c>
      <c r="AD15" s="83">
        <f>Kontotabell!I18</f>
        <v>0</v>
      </c>
      <c r="AE15" s="9">
        <f>IF(AD15="",0,SUMIFS('3. Raindance'!C:C,'3. Raindance'!B:B,AD15&amp;"*"))</f>
        <v>0</v>
      </c>
      <c r="AF15">
        <f>IF('3. Raindance'!$D$9="Ja",SUMIFS('3. Raindance'!D:D,'3. Raindance'!AC:AC,Blad1!AD15),0)</f>
        <v>0</v>
      </c>
      <c r="AG15">
        <f>IF('3. Raindance'!$D$9="Ja",SUMIFS('3. Raindance'!E:E,'3. Raindance'!AB:AB,Blad1!AD15),0)</f>
        <v>0</v>
      </c>
      <c r="AH15" s="83">
        <f>Kontotabell!J18</f>
        <v>0</v>
      </c>
      <c r="AI15" s="9">
        <f>IF(AH15="",0,SUMIFS('3. Raindance'!C:C,'3. Raindance'!B:B,AH15&amp;"*"))</f>
        <v>0</v>
      </c>
      <c r="AJ15">
        <f>IF('3. Raindance'!$D$9="Ja",SUMIFS('3. Raindance'!D:D,'3. Raindance'!AC:AC,Blad1!AH15),0)</f>
        <v>0</v>
      </c>
      <c r="AK15">
        <f>IF('3. Raindance'!$D$9="Ja",SUMIFS('3. Raindance'!E:E,'3. Raindance'!AB:AB,Blad1!AH15),0)</f>
        <v>0</v>
      </c>
    </row>
    <row r="16" spans="1:37" x14ac:dyDescent="0.25">
      <c r="B16" s="22">
        <f>Kontotabell!B19</f>
        <v>0</v>
      </c>
      <c r="C16" s="9">
        <f>IF(B16="",0,SUMIFS('3. Raindance'!C:C,'3. Raindance'!B:B,B16&amp;"*"))</f>
        <v>0</v>
      </c>
      <c r="D16">
        <f>IF('3. Raindance'!$D$9="Ja",SUMIFS('3. Raindance'!D:D,'3. Raindance'!AC:AC,Blad1!B16),0)</f>
        <v>0</v>
      </c>
      <c r="E16">
        <f>IF('3. Raindance'!$D$9="Ja",SUMIFS('3. Raindance'!E:E,'3. Raindance'!AB:AB,Blad1!B16),0)</f>
        <v>0</v>
      </c>
      <c r="F16" s="83">
        <f>Kontotabell!C19</f>
        <v>0</v>
      </c>
      <c r="G16" s="9">
        <f>IF(F16="",0,SUMIFS('3. Raindance'!C:C,'3. Raindance'!B:B,F16&amp;"*"))</f>
        <v>0</v>
      </c>
      <c r="H16">
        <f>IF('3. Raindance'!$D$9="Ja",SUMIFS('3. Raindance'!D:D,'3. Raindance'!AC:AC,Blad1!F16),0)</f>
        <v>0</v>
      </c>
      <c r="I16">
        <f>IF('3. Raindance'!$D$9="Ja",SUMIFS('3. Raindance'!E:E,'3. Raindance'!AB:AB,Blad1!F16),0)</f>
        <v>0</v>
      </c>
      <c r="J16" s="83">
        <f>Kontotabell!D19</f>
        <v>0</v>
      </c>
      <c r="K16" s="9">
        <f>IF(J16="",0,SUMIFS('3. Raindance'!C:C,'3. Raindance'!B:B,J16&amp;"*"))</f>
        <v>0</v>
      </c>
      <c r="L16">
        <f>IF('3. Raindance'!$D$9="Ja",SUMIFS('3. Raindance'!D:D,'3. Raindance'!AC:AC,Blad1!J16),0)</f>
        <v>0</v>
      </c>
      <c r="M16">
        <f>IF('3. Raindance'!$D$9="Ja",SUMIFS('3. Raindance'!E:E,'3. Raindance'!AB:AB,Blad1!J16),0)</f>
        <v>0</v>
      </c>
      <c r="N16" s="83">
        <f>Kontotabell!E19</f>
        <v>0</v>
      </c>
      <c r="O16" s="9">
        <f>IF(N16="",0,SUMIFS('3. Raindance'!C:C,'3. Raindance'!B:B,N16&amp;"*"))</f>
        <v>0</v>
      </c>
      <c r="P16">
        <f>IF('3. Raindance'!$D$9="Ja",SUMIFS('3. Raindance'!D:D,'3. Raindance'!AC:AC,Blad1!N16),0)</f>
        <v>0</v>
      </c>
      <c r="Q16">
        <f>IF('3. Raindance'!$D$9="Ja",SUMIFS('3. Raindance'!E:E,'3. Raindance'!AB:AB,Blad1!N16),0)</f>
        <v>0</v>
      </c>
      <c r="R16" s="83">
        <f>Kontotabell!F19</f>
        <v>0</v>
      </c>
      <c r="S16" s="9">
        <f>IF(R16="",0,SUMIFS('3. Raindance'!C:C,'3. Raindance'!B:B,R16&amp;"*"))</f>
        <v>0</v>
      </c>
      <c r="T16">
        <f>IF('3. Raindance'!$D$9="Ja",SUMIFS('3. Raindance'!D:D,'3. Raindance'!AC:AC,Blad1!R16),0)</f>
        <v>0</v>
      </c>
      <c r="U16">
        <f>IF('3. Raindance'!$D$9="Ja",SUMIFS('3. Raindance'!E:E,'3. Raindance'!AB:AB,Blad1!R16),0)</f>
        <v>0</v>
      </c>
      <c r="V16" s="83">
        <f>Kontotabell!G19</f>
        <v>0</v>
      </c>
      <c r="W16" s="9">
        <f>IF(V16="",0,SUMIFS('3. Raindance'!C:C,'3. Raindance'!B:B,V16&amp;"*"))</f>
        <v>0</v>
      </c>
      <c r="X16">
        <f>IF('3. Raindance'!$D$9="Ja",SUMIFS('3. Raindance'!D:D,'3. Raindance'!AC:AC,Blad1!V16),0)</f>
        <v>0</v>
      </c>
      <c r="Y16">
        <f>IF('3. Raindance'!$D$9="Ja",SUMIFS('3. Raindance'!E:E,'3. Raindance'!AB:AB,Blad1!V16),0)</f>
        <v>0</v>
      </c>
      <c r="Z16" s="83">
        <f>Kontotabell!H19</f>
        <v>0</v>
      </c>
      <c r="AA16" s="129">
        <f>IF(Z16="",0,SUMIFS('3. Raindance'!C:C,'3. Raindance'!B:B,Z16&amp;"*"))</f>
        <v>0</v>
      </c>
      <c r="AB16" s="128">
        <f>IF('3. Raindance'!$D$9="Ja",SUMIFS('3. Raindance'!D:D,'3. Raindance'!AC:AC,Blad1!Z16),0)</f>
        <v>0</v>
      </c>
      <c r="AC16" s="128">
        <f>IF('3. Raindance'!$D$9="Ja",SUMIFS('3. Raindance'!E:E,'3. Raindance'!AC:AC,Blad1!Z16),0)</f>
        <v>0</v>
      </c>
      <c r="AD16" s="83">
        <f>Kontotabell!I19</f>
        <v>0</v>
      </c>
      <c r="AE16" s="9">
        <f>IF(AD16="",0,SUMIFS('3. Raindance'!C:C,'3. Raindance'!B:B,AD16&amp;"*"))</f>
        <v>0</v>
      </c>
      <c r="AF16">
        <f>IF('3. Raindance'!$D$9="Ja",SUMIFS('3. Raindance'!D:D,'3. Raindance'!AC:AC,Blad1!AD16),0)</f>
        <v>0</v>
      </c>
      <c r="AG16">
        <f>IF('3. Raindance'!$D$9="Ja",SUMIFS('3. Raindance'!E:E,'3. Raindance'!AB:AB,Blad1!AD16),0)</f>
        <v>0</v>
      </c>
      <c r="AH16" s="83">
        <f>Kontotabell!J19</f>
        <v>0</v>
      </c>
      <c r="AI16" s="9">
        <f>IF(AH16="",0,SUMIFS('3. Raindance'!C:C,'3. Raindance'!B:B,AH16&amp;"*"))</f>
        <v>0</v>
      </c>
      <c r="AJ16">
        <f>IF('3. Raindance'!$D$9="Ja",SUMIFS('3. Raindance'!D:D,'3. Raindance'!AC:AC,Blad1!AH16),0)</f>
        <v>0</v>
      </c>
      <c r="AK16">
        <f>IF('3. Raindance'!$D$9="Ja",SUMIFS('3. Raindance'!E:E,'3. Raindance'!AB:AB,Blad1!AH16),0)</f>
        <v>0</v>
      </c>
    </row>
    <row r="17" spans="2:37" x14ac:dyDescent="0.25">
      <c r="B17" s="22">
        <f>Kontotabell!B20</f>
        <v>0</v>
      </c>
      <c r="C17" s="9">
        <f>IF(B17="",0,SUMIFS('3. Raindance'!C:C,'3. Raindance'!B:B,B17&amp;"*"))</f>
        <v>0</v>
      </c>
      <c r="D17">
        <f>IF('3. Raindance'!$D$9="Ja",SUMIFS('3. Raindance'!D:D,'3. Raindance'!AC:AC,Blad1!B17),0)</f>
        <v>0</v>
      </c>
      <c r="E17">
        <f>IF('3. Raindance'!$D$9="Ja",SUMIFS('3. Raindance'!E:E,'3. Raindance'!AB:AB,Blad1!B17),0)</f>
        <v>0</v>
      </c>
      <c r="F17" s="83">
        <f>Kontotabell!C20</f>
        <v>0</v>
      </c>
      <c r="G17" s="9">
        <f>IF(F17="",0,SUMIFS('3. Raindance'!C:C,'3. Raindance'!B:B,F17&amp;"*"))</f>
        <v>0</v>
      </c>
      <c r="H17">
        <f>IF('3. Raindance'!$D$9="Ja",SUMIFS('3. Raindance'!D:D,'3. Raindance'!AC:AC,Blad1!F17),0)</f>
        <v>0</v>
      </c>
      <c r="I17">
        <f>IF('3. Raindance'!$D$9="Ja",SUMIFS('3. Raindance'!E:E,'3. Raindance'!AB:AB,Blad1!F17),0)</f>
        <v>0</v>
      </c>
      <c r="J17" s="83">
        <f>Kontotabell!D20</f>
        <v>0</v>
      </c>
      <c r="K17" s="9">
        <f>IF(J17="",0,SUMIFS('3. Raindance'!C:C,'3. Raindance'!B:B,J17&amp;"*"))</f>
        <v>0</v>
      </c>
      <c r="L17">
        <f>IF('3. Raindance'!$D$9="Ja",SUMIFS('3. Raindance'!D:D,'3. Raindance'!AC:AC,Blad1!J17),0)</f>
        <v>0</v>
      </c>
      <c r="M17">
        <f>IF('3. Raindance'!$D$9="Ja",SUMIFS('3. Raindance'!E:E,'3. Raindance'!AB:AB,Blad1!J17),0)</f>
        <v>0</v>
      </c>
      <c r="N17" s="83">
        <f>Kontotabell!E20</f>
        <v>0</v>
      </c>
      <c r="O17" s="9">
        <f>IF(N17="",0,SUMIFS('3. Raindance'!C:C,'3. Raindance'!B:B,N17&amp;"*"))</f>
        <v>0</v>
      </c>
      <c r="P17">
        <f>IF('3. Raindance'!$D$9="Ja",SUMIFS('3. Raindance'!D:D,'3. Raindance'!AC:AC,Blad1!N17),0)</f>
        <v>0</v>
      </c>
      <c r="Q17">
        <f>IF('3. Raindance'!$D$9="Ja",SUMIFS('3. Raindance'!E:E,'3. Raindance'!AB:AB,Blad1!N17),0)</f>
        <v>0</v>
      </c>
      <c r="R17" s="83">
        <f>Kontotabell!F20</f>
        <v>0</v>
      </c>
      <c r="S17" s="9">
        <f>IF(R17="",0,SUMIFS('3. Raindance'!C:C,'3. Raindance'!B:B,R17&amp;"*"))</f>
        <v>0</v>
      </c>
      <c r="T17">
        <f>IF('3. Raindance'!$D$9="Ja",SUMIFS('3. Raindance'!D:D,'3. Raindance'!AC:AC,Blad1!R17),0)</f>
        <v>0</v>
      </c>
      <c r="U17">
        <f>IF('3. Raindance'!$D$9="Ja",SUMIFS('3. Raindance'!E:E,'3. Raindance'!AB:AB,Blad1!R17),0)</f>
        <v>0</v>
      </c>
      <c r="V17" s="83">
        <f>Kontotabell!G20</f>
        <v>0</v>
      </c>
      <c r="W17" s="9">
        <f>IF(V17="",0,SUMIFS('3. Raindance'!C:C,'3. Raindance'!B:B,V17&amp;"*"))</f>
        <v>0</v>
      </c>
      <c r="X17">
        <f>IF('3. Raindance'!$D$9="Ja",SUMIFS('3. Raindance'!D:D,'3. Raindance'!AC:AC,Blad1!V17),0)</f>
        <v>0</v>
      </c>
      <c r="Y17">
        <f>IF('3. Raindance'!$D$9="Ja",SUMIFS('3. Raindance'!E:E,'3. Raindance'!AB:AB,Blad1!V17),0)</f>
        <v>0</v>
      </c>
      <c r="Z17" s="83">
        <f>Kontotabell!H20</f>
        <v>0</v>
      </c>
      <c r="AA17" s="129">
        <f>IF(Z17="",0,SUMIFS('3. Raindance'!C:C,'3. Raindance'!B:B,Z17&amp;"*"))</f>
        <v>0</v>
      </c>
      <c r="AB17" s="128">
        <f>IF('3. Raindance'!$D$9="Ja",SUMIFS('3. Raindance'!D:D,'3. Raindance'!AC:AC,Blad1!Z17),0)</f>
        <v>0</v>
      </c>
      <c r="AC17" s="128">
        <f>IF('3. Raindance'!$D$9="Ja",SUMIFS('3. Raindance'!E:E,'3. Raindance'!AC:AC,Blad1!Z17),0)</f>
        <v>0</v>
      </c>
      <c r="AD17" s="83">
        <f>Kontotabell!I20</f>
        <v>0</v>
      </c>
      <c r="AE17" s="9">
        <f>IF(AD17="",0,SUMIFS('3. Raindance'!C:C,'3. Raindance'!B:B,AD17&amp;"*"))</f>
        <v>0</v>
      </c>
      <c r="AF17">
        <f>IF('3. Raindance'!$D$9="Ja",SUMIFS('3. Raindance'!D:D,'3. Raindance'!AC:AC,Blad1!AD17),0)</f>
        <v>0</v>
      </c>
      <c r="AG17">
        <f>IF('3. Raindance'!$D$9="Ja",SUMIFS('3. Raindance'!E:E,'3. Raindance'!AB:AB,Blad1!AD17),0)</f>
        <v>0</v>
      </c>
      <c r="AH17" s="83">
        <f>Kontotabell!J20</f>
        <v>0</v>
      </c>
      <c r="AI17" s="9">
        <f>IF(AH17="",0,SUMIFS('3. Raindance'!C:C,'3. Raindance'!B:B,AH17&amp;"*"))</f>
        <v>0</v>
      </c>
      <c r="AJ17">
        <f>IF('3. Raindance'!$D$9="Ja",SUMIFS('3. Raindance'!D:D,'3. Raindance'!AC:AC,Blad1!AH17),0)</f>
        <v>0</v>
      </c>
      <c r="AK17">
        <f>IF('3. Raindance'!$D$9="Ja",SUMIFS('3. Raindance'!E:E,'3. Raindance'!AB:AB,Blad1!AH17),0)</f>
        <v>0</v>
      </c>
    </row>
    <row r="18" spans="2:37" x14ac:dyDescent="0.25">
      <c r="B18" s="22">
        <f>Kontotabell!B21</f>
        <v>0</v>
      </c>
      <c r="C18" s="9">
        <f>IF(B18="",0,SUMIFS('3. Raindance'!C:C,'3. Raindance'!B:B,B18&amp;"*"))</f>
        <v>0</v>
      </c>
      <c r="D18">
        <f>IF('3. Raindance'!$D$9="Ja",SUMIFS('3. Raindance'!D:D,'3. Raindance'!AC:AC,Blad1!B18),0)</f>
        <v>0</v>
      </c>
      <c r="E18">
        <f>IF('3. Raindance'!$D$9="Ja",SUMIFS('3. Raindance'!E:E,'3. Raindance'!AB:AB,Blad1!B18),0)</f>
        <v>0</v>
      </c>
      <c r="F18" s="83">
        <f>Kontotabell!C21</f>
        <v>0</v>
      </c>
      <c r="G18" s="9">
        <f>IF(F18="",0,SUMIFS('3. Raindance'!C:C,'3. Raindance'!B:B,F18&amp;"*"))</f>
        <v>0</v>
      </c>
      <c r="H18">
        <f>IF('3. Raindance'!$D$9="Ja",SUMIFS('3. Raindance'!D:D,'3. Raindance'!AC:AC,Blad1!F18),0)</f>
        <v>0</v>
      </c>
      <c r="I18">
        <f>IF('3. Raindance'!$D$9="Ja",SUMIFS('3. Raindance'!E:E,'3. Raindance'!AB:AB,Blad1!F18),0)</f>
        <v>0</v>
      </c>
      <c r="J18" s="83">
        <f>Kontotabell!D21</f>
        <v>0</v>
      </c>
      <c r="K18" s="9">
        <f>IF(J18="",0,SUMIFS('3. Raindance'!C:C,'3. Raindance'!B:B,J18&amp;"*"))</f>
        <v>0</v>
      </c>
      <c r="L18">
        <f>IF('3. Raindance'!$D$9="Ja",SUMIFS('3. Raindance'!D:D,'3. Raindance'!AC:AC,Blad1!J18),0)</f>
        <v>0</v>
      </c>
      <c r="M18">
        <f>IF('3. Raindance'!$D$9="Ja",SUMIFS('3. Raindance'!E:E,'3. Raindance'!AB:AB,Blad1!J18),0)</f>
        <v>0</v>
      </c>
      <c r="N18" s="83">
        <f>Kontotabell!E21</f>
        <v>0</v>
      </c>
      <c r="O18" s="9">
        <f>IF(N18="",0,SUMIFS('3. Raindance'!C:C,'3. Raindance'!B:B,N18&amp;"*"))</f>
        <v>0</v>
      </c>
      <c r="P18">
        <f>IF('3. Raindance'!$D$9="Ja",SUMIFS('3. Raindance'!D:D,'3. Raindance'!AC:AC,Blad1!N18),0)</f>
        <v>0</v>
      </c>
      <c r="Q18">
        <f>IF('3. Raindance'!$D$9="Ja",SUMIFS('3. Raindance'!E:E,'3. Raindance'!AB:AB,Blad1!N18),0)</f>
        <v>0</v>
      </c>
      <c r="R18" s="83">
        <f>Kontotabell!F21</f>
        <v>0</v>
      </c>
      <c r="S18" s="9">
        <f>IF(R18="",0,SUMIFS('3. Raindance'!C:C,'3. Raindance'!B:B,R18&amp;"*"))</f>
        <v>0</v>
      </c>
      <c r="T18">
        <f>IF('3. Raindance'!$D$9="Ja",SUMIFS('3. Raindance'!D:D,'3. Raindance'!AC:AC,Blad1!R18),0)</f>
        <v>0</v>
      </c>
      <c r="U18">
        <f>IF('3. Raindance'!$D$9="Ja",SUMIFS('3. Raindance'!E:E,'3. Raindance'!AB:AB,Blad1!R18),0)</f>
        <v>0</v>
      </c>
      <c r="V18" s="83">
        <f>Kontotabell!G21</f>
        <v>0</v>
      </c>
      <c r="W18" s="9">
        <f>IF(V18="",0,SUMIFS('3. Raindance'!C:C,'3. Raindance'!B:B,V18&amp;"*"))</f>
        <v>0</v>
      </c>
      <c r="X18">
        <f>IF('3. Raindance'!$D$9="Ja",SUMIFS('3. Raindance'!D:D,'3. Raindance'!AC:AC,Blad1!V18),0)</f>
        <v>0</v>
      </c>
      <c r="Y18">
        <f>IF('3. Raindance'!$D$9="Ja",SUMIFS('3. Raindance'!E:E,'3. Raindance'!AB:AB,Blad1!V18),0)</f>
        <v>0</v>
      </c>
      <c r="Z18" s="83">
        <f>Kontotabell!H21</f>
        <v>0</v>
      </c>
      <c r="AA18" s="129">
        <f>IF(Z18="",0,SUMIFS('3. Raindance'!C:C,'3. Raindance'!B:B,Z18&amp;"*"))</f>
        <v>0</v>
      </c>
      <c r="AB18" s="128">
        <f>IF('3. Raindance'!$D$9="Ja",SUMIFS('3. Raindance'!D:D,'3. Raindance'!AC:AC,Blad1!Z18),0)</f>
        <v>0</v>
      </c>
      <c r="AC18" s="128">
        <f>IF('3. Raindance'!$D$9="Ja",SUMIFS('3. Raindance'!E:E,'3. Raindance'!AC:AC,Blad1!Z18),0)</f>
        <v>0</v>
      </c>
      <c r="AD18" s="83">
        <f>Kontotabell!I21</f>
        <v>0</v>
      </c>
      <c r="AE18" s="9">
        <f>IF(AD18="",0,SUMIFS('3. Raindance'!C:C,'3. Raindance'!B:B,AD18&amp;"*"))</f>
        <v>0</v>
      </c>
      <c r="AF18">
        <f>IF('3. Raindance'!$D$9="Ja",SUMIFS('3. Raindance'!D:D,'3. Raindance'!AC:AC,Blad1!AD18),0)</f>
        <v>0</v>
      </c>
      <c r="AG18">
        <f>IF('3. Raindance'!$D$9="Ja",SUMIFS('3. Raindance'!E:E,'3. Raindance'!AB:AB,Blad1!AD18),0)</f>
        <v>0</v>
      </c>
      <c r="AH18" s="83">
        <f>Kontotabell!J21</f>
        <v>0</v>
      </c>
      <c r="AI18" s="9">
        <f>IF(AH18="",0,SUMIFS('3. Raindance'!C:C,'3. Raindance'!B:B,AH18&amp;"*"))</f>
        <v>0</v>
      </c>
      <c r="AJ18">
        <f>IF('3. Raindance'!$D$9="Ja",SUMIFS('3. Raindance'!D:D,'3. Raindance'!AC:AC,Blad1!AH18),0)</f>
        <v>0</v>
      </c>
      <c r="AK18">
        <f>IF('3. Raindance'!$D$9="Ja",SUMIFS('3. Raindance'!E:E,'3. Raindance'!AB:AB,Blad1!AH18),0)</f>
        <v>0</v>
      </c>
    </row>
    <row r="19" spans="2:37" x14ac:dyDescent="0.25">
      <c r="B19" s="22">
        <f>Kontotabell!B22</f>
        <v>0</v>
      </c>
      <c r="C19" s="9">
        <f>IF(B19="",0,SUMIFS('3. Raindance'!C:C,'3. Raindance'!B:B,B19&amp;"*"))</f>
        <v>0</v>
      </c>
      <c r="D19">
        <f>IF('3. Raindance'!$D$9="Ja",SUMIFS('3. Raindance'!D:D,'3. Raindance'!AC:AC,Blad1!B19),0)</f>
        <v>0</v>
      </c>
      <c r="E19">
        <f>IF('3. Raindance'!$D$9="Ja",SUMIFS('3. Raindance'!E:E,'3. Raindance'!AB:AB,Blad1!B19),0)</f>
        <v>0</v>
      </c>
      <c r="F19" s="83">
        <f>Kontotabell!C22</f>
        <v>0</v>
      </c>
      <c r="G19" s="9">
        <f>IF(F19="",0,SUMIFS('3. Raindance'!C:C,'3. Raindance'!B:B,F19&amp;"*"))</f>
        <v>0</v>
      </c>
      <c r="H19">
        <f>IF('3. Raindance'!$D$9="Ja",SUMIFS('3. Raindance'!D:D,'3. Raindance'!AC:AC,Blad1!F19),0)</f>
        <v>0</v>
      </c>
      <c r="I19">
        <f>IF('3. Raindance'!$D$9="Ja",SUMIFS('3. Raindance'!E:E,'3. Raindance'!AB:AB,Blad1!F19),0)</f>
        <v>0</v>
      </c>
      <c r="J19" s="83">
        <f>Kontotabell!D22</f>
        <v>0</v>
      </c>
      <c r="K19" s="9">
        <f>IF(J19="",0,SUMIFS('3. Raindance'!C:C,'3. Raindance'!B:B,J19&amp;"*"))</f>
        <v>0</v>
      </c>
      <c r="L19">
        <f>IF('3. Raindance'!$D$9="Ja",SUMIFS('3. Raindance'!D:D,'3. Raindance'!AC:AC,Blad1!J19),0)</f>
        <v>0</v>
      </c>
      <c r="M19">
        <f>IF('3. Raindance'!$D$9="Ja",SUMIFS('3. Raindance'!E:E,'3. Raindance'!AB:AB,Blad1!J19),0)</f>
        <v>0</v>
      </c>
      <c r="N19" s="83">
        <f>Kontotabell!E22</f>
        <v>0</v>
      </c>
      <c r="O19" s="9">
        <f>IF(N19="",0,SUMIFS('3. Raindance'!C:C,'3. Raindance'!B:B,N19&amp;"*"))</f>
        <v>0</v>
      </c>
      <c r="P19">
        <f>IF('3. Raindance'!$D$9="Ja",SUMIFS('3. Raindance'!D:D,'3. Raindance'!AC:AC,Blad1!N19),0)</f>
        <v>0</v>
      </c>
      <c r="Q19">
        <f>IF('3. Raindance'!$D$9="Ja",SUMIFS('3. Raindance'!E:E,'3. Raindance'!AB:AB,Blad1!N19),0)</f>
        <v>0</v>
      </c>
      <c r="R19" s="83">
        <f>Kontotabell!F22</f>
        <v>0</v>
      </c>
      <c r="S19" s="9">
        <f>IF(R19="",0,SUMIFS('3. Raindance'!C:C,'3. Raindance'!B:B,R19&amp;"*"))</f>
        <v>0</v>
      </c>
      <c r="T19">
        <f>IF('3. Raindance'!$D$9="Ja",SUMIFS('3. Raindance'!D:D,'3. Raindance'!AC:AC,Blad1!R19),0)</f>
        <v>0</v>
      </c>
      <c r="U19">
        <f>IF('3. Raindance'!$D$9="Ja",SUMIFS('3. Raindance'!E:E,'3. Raindance'!AB:AB,Blad1!R19),0)</f>
        <v>0</v>
      </c>
      <c r="V19" s="83">
        <f>Kontotabell!G22</f>
        <v>0</v>
      </c>
      <c r="W19" s="9">
        <f>IF(V19="",0,SUMIFS('3. Raindance'!C:C,'3. Raindance'!B:B,V19&amp;"*"))</f>
        <v>0</v>
      </c>
      <c r="X19">
        <f>IF('3. Raindance'!$D$9="Ja",SUMIFS('3. Raindance'!D:D,'3. Raindance'!AC:AC,Blad1!V19),0)</f>
        <v>0</v>
      </c>
      <c r="Y19">
        <f>IF('3. Raindance'!$D$9="Ja",SUMIFS('3. Raindance'!E:E,'3. Raindance'!AB:AB,Blad1!V19),0)</f>
        <v>0</v>
      </c>
      <c r="Z19" s="83">
        <f>Kontotabell!H22</f>
        <v>0</v>
      </c>
      <c r="AA19" s="129">
        <f>IF(Z19="",0,SUMIFS('3. Raindance'!C:C,'3. Raindance'!B:B,Z19&amp;"*"))</f>
        <v>0</v>
      </c>
      <c r="AB19" s="128">
        <f>IF('3. Raindance'!$D$9="Ja",SUMIFS('3. Raindance'!D:D,'3. Raindance'!AC:AC,Blad1!Z19),0)</f>
        <v>0</v>
      </c>
      <c r="AC19" s="128">
        <f>IF('3. Raindance'!$D$9="Ja",SUMIFS('3. Raindance'!E:E,'3. Raindance'!AC:AC,Blad1!Z19),0)</f>
        <v>0</v>
      </c>
      <c r="AD19" s="83">
        <f>Kontotabell!I22</f>
        <v>0</v>
      </c>
      <c r="AE19" s="9">
        <f>IF(AD19="",0,SUMIFS('3. Raindance'!C:C,'3. Raindance'!B:B,AD19&amp;"*"))</f>
        <v>0</v>
      </c>
      <c r="AF19">
        <f>IF('3. Raindance'!$D$9="Ja",SUMIFS('3. Raindance'!D:D,'3. Raindance'!AC:AC,Blad1!AD19),0)</f>
        <v>0</v>
      </c>
      <c r="AG19">
        <f>IF('3. Raindance'!$D$9="Ja",SUMIFS('3. Raindance'!E:E,'3. Raindance'!AB:AB,Blad1!AD19),0)</f>
        <v>0</v>
      </c>
      <c r="AH19" s="83">
        <f>Kontotabell!J22</f>
        <v>0</v>
      </c>
      <c r="AI19" s="9">
        <f>IF(AH19="",0,SUMIFS('3. Raindance'!C:C,'3. Raindance'!B:B,AH19&amp;"*"))</f>
        <v>0</v>
      </c>
      <c r="AJ19">
        <f>IF('3. Raindance'!$D$9="Ja",SUMIFS('3. Raindance'!D:D,'3. Raindance'!AC:AC,Blad1!AH19),0)</f>
        <v>0</v>
      </c>
      <c r="AK19">
        <f>IF('3. Raindance'!$D$9="Ja",SUMIFS('3. Raindance'!E:E,'3. Raindance'!AB:AB,Blad1!AH19),0)</f>
        <v>0</v>
      </c>
    </row>
    <row r="20" spans="2:37" x14ac:dyDescent="0.25">
      <c r="B20" s="22">
        <f>Kontotabell!B23</f>
        <v>0</v>
      </c>
      <c r="C20" s="9">
        <f>IF(B20="",0,SUMIFS('3. Raindance'!C:C,'3. Raindance'!B:B,B20&amp;"*"))</f>
        <v>0</v>
      </c>
      <c r="D20">
        <f>IF('3. Raindance'!$D$9="Ja",SUMIFS('3. Raindance'!D:D,'3. Raindance'!AC:AC,Blad1!B20),0)</f>
        <v>0</v>
      </c>
      <c r="E20">
        <f>IF('3. Raindance'!$D$9="Ja",SUMIFS('3. Raindance'!E:E,'3. Raindance'!AB:AB,Blad1!B20),0)</f>
        <v>0</v>
      </c>
      <c r="F20" s="83">
        <f>Kontotabell!C23</f>
        <v>0</v>
      </c>
      <c r="G20" s="9">
        <f>IF(F20="",0,SUMIFS('3. Raindance'!C:C,'3. Raindance'!B:B,F20&amp;"*"))</f>
        <v>0</v>
      </c>
      <c r="H20">
        <f>IF('3. Raindance'!$D$9="Ja",SUMIFS('3. Raindance'!D:D,'3. Raindance'!AC:AC,Blad1!F20),0)</f>
        <v>0</v>
      </c>
      <c r="I20">
        <f>IF('3. Raindance'!$D$9="Ja",SUMIFS('3. Raindance'!E:E,'3. Raindance'!AB:AB,Blad1!F20),0)</f>
        <v>0</v>
      </c>
      <c r="J20" s="83">
        <f>Kontotabell!D23</f>
        <v>0</v>
      </c>
      <c r="K20" s="9">
        <f>IF(J20="",0,SUMIFS('3. Raindance'!C:C,'3. Raindance'!B:B,J20&amp;"*"))</f>
        <v>0</v>
      </c>
      <c r="L20">
        <f>IF('3. Raindance'!$D$9="Ja",SUMIFS('3. Raindance'!D:D,'3. Raindance'!AC:AC,Blad1!J20),0)</f>
        <v>0</v>
      </c>
      <c r="M20">
        <f>IF('3. Raindance'!$D$9="Ja",SUMIFS('3. Raindance'!E:E,'3. Raindance'!AB:AB,Blad1!J20),0)</f>
        <v>0</v>
      </c>
      <c r="N20" s="83">
        <f>Kontotabell!E23</f>
        <v>0</v>
      </c>
      <c r="O20" s="9">
        <f>IF(N20="",0,SUMIFS('3. Raindance'!C:C,'3. Raindance'!B:B,N20&amp;"*"))</f>
        <v>0</v>
      </c>
      <c r="P20">
        <f>IF('3. Raindance'!$D$9="Ja",SUMIFS('3. Raindance'!D:D,'3. Raindance'!AC:AC,Blad1!N20),0)</f>
        <v>0</v>
      </c>
      <c r="Q20">
        <f>IF('3. Raindance'!$D$9="Ja",SUMIFS('3. Raindance'!E:E,'3. Raindance'!AB:AB,Blad1!N20),0)</f>
        <v>0</v>
      </c>
      <c r="R20" s="83">
        <f>Kontotabell!F23</f>
        <v>0</v>
      </c>
      <c r="S20" s="9">
        <f>IF(R20="",0,SUMIFS('3. Raindance'!C:C,'3. Raindance'!B:B,R20&amp;"*"))</f>
        <v>0</v>
      </c>
      <c r="T20">
        <f>IF('3. Raindance'!$D$9="Ja",SUMIFS('3. Raindance'!D:D,'3. Raindance'!AC:AC,Blad1!R20),0)</f>
        <v>0</v>
      </c>
      <c r="U20">
        <f>IF('3. Raindance'!$D$9="Ja",SUMIFS('3. Raindance'!E:E,'3. Raindance'!AB:AB,Blad1!R20),0)</f>
        <v>0</v>
      </c>
      <c r="V20" s="83">
        <f>Kontotabell!G23</f>
        <v>0</v>
      </c>
      <c r="W20" s="9">
        <f>IF(V20="",0,SUMIFS('3. Raindance'!C:C,'3. Raindance'!B:B,V20&amp;"*"))</f>
        <v>0</v>
      </c>
      <c r="X20">
        <f>IF('3. Raindance'!$D$9="Ja",SUMIFS('3. Raindance'!D:D,'3. Raindance'!AC:AC,Blad1!V20),0)</f>
        <v>0</v>
      </c>
      <c r="Y20">
        <f>IF('3. Raindance'!$D$9="Ja",SUMIFS('3. Raindance'!E:E,'3. Raindance'!AB:AB,Blad1!V20),0)</f>
        <v>0</v>
      </c>
      <c r="Z20" s="83">
        <f>Kontotabell!H23</f>
        <v>0</v>
      </c>
      <c r="AA20" s="129">
        <f>IF(Z20="",0,SUMIFS('3. Raindance'!C:C,'3. Raindance'!B:B,Z20&amp;"*"))</f>
        <v>0</v>
      </c>
      <c r="AB20" s="128">
        <f>IF('3. Raindance'!$D$9="Ja",SUMIFS('3. Raindance'!D:D,'3. Raindance'!AC:AC,Blad1!Z20),0)</f>
        <v>0</v>
      </c>
      <c r="AC20" s="128">
        <f>IF('3. Raindance'!$D$9="Ja",SUMIFS('3. Raindance'!E:E,'3. Raindance'!AC:AC,Blad1!Z20),0)</f>
        <v>0</v>
      </c>
      <c r="AD20" s="83">
        <f>Kontotabell!I23</f>
        <v>0</v>
      </c>
      <c r="AE20" s="9">
        <f>IF(AD20="",0,SUMIFS('3. Raindance'!C:C,'3. Raindance'!B:B,AD20&amp;"*"))</f>
        <v>0</v>
      </c>
      <c r="AF20">
        <f>IF('3. Raindance'!$D$9="Ja",SUMIFS('3. Raindance'!D:D,'3. Raindance'!AC:AC,Blad1!AD20),0)</f>
        <v>0</v>
      </c>
      <c r="AG20">
        <f>IF('3. Raindance'!$D$9="Ja",SUMIFS('3. Raindance'!E:E,'3. Raindance'!AB:AB,Blad1!AD20),0)</f>
        <v>0</v>
      </c>
      <c r="AH20" s="83">
        <f>Kontotabell!J23</f>
        <v>0</v>
      </c>
      <c r="AI20" s="9">
        <f>IF(AH20="",0,SUMIFS('3. Raindance'!C:C,'3. Raindance'!B:B,AH20&amp;"*"))</f>
        <v>0</v>
      </c>
      <c r="AJ20">
        <f>IF('3. Raindance'!$D$9="Ja",SUMIFS('3. Raindance'!D:D,'3. Raindance'!AC:AC,Blad1!AH20),0)</f>
        <v>0</v>
      </c>
      <c r="AK20">
        <f>IF('3. Raindance'!$D$9="Ja",SUMIFS('3. Raindance'!E:E,'3. Raindance'!AB:AB,Blad1!AH20),0)</f>
        <v>0</v>
      </c>
    </row>
    <row r="21" spans="2:37" x14ac:dyDescent="0.25">
      <c r="B21" s="22">
        <f>Kontotabell!B24</f>
        <v>0</v>
      </c>
      <c r="C21" s="9">
        <f>IF(B21="",0,SUMIFS('3. Raindance'!C:C,'3. Raindance'!B:B,B21&amp;"*"))</f>
        <v>0</v>
      </c>
      <c r="D21">
        <f>IF('3. Raindance'!$D$9="Ja",SUMIFS('3. Raindance'!D:D,'3. Raindance'!AC:AC,Blad1!B21),0)</f>
        <v>0</v>
      </c>
      <c r="E21">
        <f>IF('3. Raindance'!$D$9="Ja",SUMIFS('3. Raindance'!E:E,'3. Raindance'!AB:AB,Blad1!B21),0)</f>
        <v>0</v>
      </c>
      <c r="F21" s="83">
        <f>Kontotabell!C24</f>
        <v>0</v>
      </c>
      <c r="G21" s="9">
        <f>IF(F21="",0,SUMIFS('3. Raindance'!C:C,'3. Raindance'!B:B,F21&amp;"*"))</f>
        <v>0</v>
      </c>
      <c r="H21">
        <f>IF('3. Raindance'!$D$9="Ja",SUMIFS('3. Raindance'!D:D,'3. Raindance'!AC:AC,Blad1!F21),0)</f>
        <v>0</v>
      </c>
      <c r="I21">
        <f>IF('3. Raindance'!$D$9="Ja",SUMIFS('3. Raindance'!E:E,'3. Raindance'!AB:AB,Blad1!F21),0)</f>
        <v>0</v>
      </c>
      <c r="J21" s="83">
        <f>Kontotabell!D24</f>
        <v>0</v>
      </c>
      <c r="K21" s="9">
        <f>IF(J21="",0,SUMIFS('3. Raindance'!C:C,'3. Raindance'!B:B,J21&amp;"*"))</f>
        <v>0</v>
      </c>
      <c r="L21">
        <f>IF('3. Raindance'!$D$9="Ja",SUMIFS('3. Raindance'!D:D,'3. Raindance'!AC:AC,Blad1!J21),0)</f>
        <v>0</v>
      </c>
      <c r="M21">
        <f>IF('3. Raindance'!$D$9="Ja",SUMIFS('3. Raindance'!E:E,'3. Raindance'!AB:AB,Blad1!J21),0)</f>
        <v>0</v>
      </c>
      <c r="N21" s="83">
        <f>Kontotabell!E24</f>
        <v>0</v>
      </c>
      <c r="O21" s="9">
        <f>IF(N21="",0,SUMIFS('3. Raindance'!C:C,'3. Raindance'!B:B,N21&amp;"*"))</f>
        <v>0</v>
      </c>
      <c r="P21">
        <f>IF('3. Raindance'!$D$9="Ja",SUMIFS('3. Raindance'!D:D,'3. Raindance'!AC:AC,Blad1!N21),0)</f>
        <v>0</v>
      </c>
      <c r="Q21">
        <f>IF('3. Raindance'!$D$9="Ja",SUMIFS('3. Raindance'!E:E,'3. Raindance'!AB:AB,Blad1!N21),0)</f>
        <v>0</v>
      </c>
      <c r="R21" s="83">
        <f>Kontotabell!F24</f>
        <v>0</v>
      </c>
      <c r="S21" s="9">
        <f>IF(R21="",0,SUMIFS('3. Raindance'!C:C,'3. Raindance'!B:B,R21&amp;"*"))</f>
        <v>0</v>
      </c>
      <c r="T21">
        <f>IF('3. Raindance'!$D$9="Ja",SUMIFS('3. Raindance'!D:D,'3. Raindance'!AC:AC,Blad1!R21),0)</f>
        <v>0</v>
      </c>
      <c r="U21">
        <f>IF('3. Raindance'!$D$9="Ja",SUMIFS('3. Raindance'!E:E,'3. Raindance'!AB:AB,Blad1!R21),0)</f>
        <v>0</v>
      </c>
      <c r="V21" s="83">
        <f>Kontotabell!G24</f>
        <v>0</v>
      </c>
      <c r="W21" s="9">
        <f>IF(V21="",0,SUMIFS('3. Raindance'!C:C,'3. Raindance'!B:B,V21&amp;"*"))</f>
        <v>0</v>
      </c>
      <c r="X21">
        <f>IF('3. Raindance'!$D$9="Ja",SUMIFS('3. Raindance'!D:D,'3. Raindance'!AC:AC,Blad1!V21),0)</f>
        <v>0</v>
      </c>
      <c r="Y21">
        <f>IF('3. Raindance'!$D$9="Ja",SUMIFS('3. Raindance'!E:E,'3. Raindance'!AB:AB,Blad1!V21),0)</f>
        <v>0</v>
      </c>
      <c r="Z21" s="83">
        <f>Kontotabell!H24</f>
        <v>0</v>
      </c>
      <c r="AA21" s="129">
        <f>IF(Z21="",0,SUMIFS('3. Raindance'!C:C,'3. Raindance'!B:B,Z21&amp;"*"))</f>
        <v>0</v>
      </c>
      <c r="AB21" s="128">
        <f>IF('3. Raindance'!$D$9="Ja",SUMIFS('3. Raindance'!D:D,'3. Raindance'!AC:AC,Blad1!Z21),0)</f>
        <v>0</v>
      </c>
      <c r="AC21" s="128">
        <f>IF('3. Raindance'!$D$9="Ja",SUMIFS('3. Raindance'!E:E,'3. Raindance'!AC:AC,Blad1!Z21),0)</f>
        <v>0</v>
      </c>
      <c r="AD21" s="83">
        <f>Kontotabell!I24</f>
        <v>0</v>
      </c>
      <c r="AE21" s="9">
        <f>IF(AD21="",0,SUMIFS('3. Raindance'!C:C,'3. Raindance'!B:B,AD21&amp;"*"))</f>
        <v>0</v>
      </c>
      <c r="AF21">
        <f>IF('3. Raindance'!$D$9="Ja",SUMIFS('3. Raindance'!D:D,'3. Raindance'!AC:AC,Blad1!AD21),0)</f>
        <v>0</v>
      </c>
      <c r="AG21">
        <f>IF('3. Raindance'!$D$9="Ja",SUMIFS('3. Raindance'!E:E,'3. Raindance'!AB:AB,Blad1!AD21),0)</f>
        <v>0</v>
      </c>
      <c r="AH21" s="83">
        <f>Kontotabell!J24</f>
        <v>0</v>
      </c>
      <c r="AI21" s="9">
        <f>IF(AH21="",0,SUMIFS('3. Raindance'!C:C,'3. Raindance'!B:B,AH21&amp;"*"))</f>
        <v>0</v>
      </c>
      <c r="AJ21">
        <f>IF('3. Raindance'!$D$9="Ja",SUMIFS('3. Raindance'!D:D,'3. Raindance'!AC:AC,Blad1!AH21),0)</f>
        <v>0</v>
      </c>
      <c r="AK21">
        <f>IF('3. Raindance'!$D$9="Ja",SUMIFS('3. Raindance'!E:E,'3. Raindance'!AB:AB,Blad1!AH21),0)</f>
        <v>0</v>
      </c>
    </row>
    <row r="22" spans="2:37" x14ac:dyDescent="0.25">
      <c r="B22" s="22">
        <f>Kontotabell!B25</f>
        <v>0</v>
      </c>
      <c r="C22" s="9">
        <f>IF(B22="",0,SUMIFS('3. Raindance'!C:C,'3. Raindance'!B:B,B22&amp;"*"))</f>
        <v>0</v>
      </c>
      <c r="D22">
        <f>IF('3. Raindance'!$D$9="Ja",SUMIFS('3. Raindance'!D:D,'3. Raindance'!AC:AC,Blad1!B22),0)</f>
        <v>0</v>
      </c>
      <c r="E22">
        <f>IF('3. Raindance'!$D$9="Ja",SUMIFS('3. Raindance'!E:E,'3. Raindance'!AB:AB,Blad1!B22),0)</f>
        <v>0</v>
      </c>
      <c r="F22" s="83">
        <f>Kontotabell!C25</f>
        <v>0</v>
      </c>
      <c r="G22" s="9">
        <f>IF(F22="",0,SUMIFS('3. Raindance'!C:C,'3. Raindance'!B:B,F22&amp;"*"))</f>
        <v>0</v>
      </c>
      <c r="H22">
        <f>IF('3. Raindance'!$D$9="Ja",SUMIFS('3. Raindance'!D:D,'3. Raindance'!AC:AC,Blad1!F22),0)</f>
        <v>0</v>
      </c>
      <c r="I22">
        <f>IF('3. Raindance'!$D$9="Ja",SUMIFS('3. Raindance'!E:E,'3. Raindance'!AB:AB,Blad1!F22),0)</f>
        <v>0</v>
      </c>
      <c r="J22" s="83">
        <f>Kontotabell!D25</f>
        <v>0</v>
      </c>
      <c r="K22" s="9">
        <f>IF(J22="",0,SUMIFS('3. Raindance'!C:C,'3. Raindance'!B:B,J22&amp;"*"))</f>
        <v>0</v>
      </c>
      <c r="L22">
        <f>IF('3. Raindance'!$D$9="Ja",SUMIFS('3. Raindance'!D:D,'3. Raindance'!AC:AC,Blad1!J22),0)</f>
        <v>0</v>
      </c>
      <c r="M22">
        <f>IF('3. Raindance'!$D$9="Ja",SUMIFS('3. Raindance'!E:E,'3. Raindance'!AB:AB,Blad1!J22),0)</f>
        <v>0</v>
      </c>
      <c r="N22" s="83">
        <f>Kontotabell!E25</f>
        <v>0</v>
      </c>
      <c r="O22" s="9">
        <f>IF(N22="",0,SUMIFS('3. Raindance'!C:C,'3. Raindance'!B:B,N22&amp;"*"))</f>
        <v>0</v>
      </c>
      <c r="P22">
        <f>IF('3. Raindance'!$D$9="Ja",SUMIFS('3. Raindance'!D:D,'3. Raindance'!AC:AC,Blad1!N22),0)</f>
        <v>0</v>
      </c>
      <c r="Q22">
        <f>IF('3. Raindance'!$D$9="Ja",SUMIFS('3. Raindance'!E:E,'3. Raindance'!AB:AB,Blad1!N22),0)</f>
        <v>0</v>
      </c>
      <c r="R22" s="83">
        <f>Kontotabell!F25</f>
        <v>0</v>
      </c>
      <c r="S22" s="9">
        <f>IF(R22="",0,SUMIFS('3. Raindance'!C:C,'3. Raindance'!B:B,R22&amp;"*"))</f>
        <v>0</v>
      </c>
      <c r="T22">
        <f>IF('3. Raindance'!$D$9="Ja",SUMIFS('3. Raindance'!D:D,'3. Raindance'!AC:AC,Blad1!R22),0)</f>
        <v>0</v>
      </c>
      <c r="U22">
        <f>IF('3. Raindance'!$D$9="Ja",SUMIFS('3. Raindance'!E:E,'3. Raindance'!AB:AB,Blad1!R22),0)</f>
        <v>0</v>
      </c>
      <c r="V22" s="83">
        <f>Kontotabell!G25</f>
        <v>0</v>
      </c>
      <c r="W22" s="9">
        <f>IF(V22="",0,SUMIFS('3. Raindance'!C:C,'3. Raindance'!B:B,V22&amp;"*"))</f>
        <v>0</v>
      </c>
      <c r="X22">
        <f>IF('3. Raindance'!$D$9="Ja",SUMIFS('3. Raindance'!D:D,'3. Raindance'!AC:AC,Blad1!V22),0)</f>
        <v>0</v>
      </c>
      <c r="Y22">
        <f>IF('3. Raindance'!$D$9="Ja",SUMIFS('3. Raindance'!E:E,'3. Raindance'!AB:AB,Blad1!V22),0)</f>
        <v>0</v>
      </c>
      <c r="Z22" s="83">
        <f>Kontotabell!H25</f>
        <v>0</v>
      </c>
      <c r="AA22" s="129">
        <f>IF(Z22="",0,SUMIFS('3. Raindance'!C:C,'3. Raindance'!B:B,Z22&amp;"*"))</f>
        <v>0</v>
      </c>
      <c r="AB22" s="128">
        <f>IF('3. Raindance'!$D$9="Ja",SUMIFS('3. Raindance'!D:D,'3. Raindance'!AC:AC,Blad1!Z22),0)</f>
        <v>0</v>
      </c>
      <c r="AC22" s="128">
        <f>IF('3. Raindance'!$D$9="Ja",SUMIFS('3. Raindance'!E:E,'3. Raindance'!AC:AC,Blad1!Z22),0)</f>
        <v>0</v>
      </c>
      <c r="AD22" s="83">
        <f>Kontotabell!I25</f>
        <v>0</v>
      </c>
      <c r="AE22" s="9">
        <f>IF(AD22="",0,SUMIFS('3. Raindance'!C:C,'3. Raindance'!B:B,AD22&amp;"*"))</f>
        <v>0</v>
      </c>
      <c r="AF22">
        <f>IF('3. Raindance'!$D$9="Ja",SUMIFS('3. Raindance'!D:D,'3. Raindance'!AC:AC,Blad1!AD22),0)</f>
        <v>0</v>
      </c>
      <c r="AG22">
        <f>IF('3. Raindance'!$D$9="Ja",SUMIFS('3. Raindance'!E:E,'3. Raindance'!AB:AB,Blad1!AD22),0)</f>
        <v>0</v>
      </c>
      <c r="AH22" s="83">
        <f>Kontotabell!J25</f>
        <v>0</v>
      </c>
      <c r="AI22" s="9">
        <f>IF(AH22="",0,SUMIFS('3. Raindance'!C:C,'3. Raindance'!B:B,AH22&amp;"*"))</f>
        <v>0</v>
      </c>
      <c r="AJ22">
        <f>IF('3. Raindance'!$D$9="Ja",SUMIFS('3. Raindance'!D:D,'3. Raindance'!AC:AC,Blad1!AH22),0)</f>
        <v>0</v>
      </c>
      <c r="AK22">
        <f>IF('3. Raindance'!$D$9="Ja",SUMIFS('3. Raindance'!E:E,'3. Raindance'!AB:AB,Blad1!AH22),0)</f>
        <v>0</v>
      </c>
    </row>
    <row r="23" spans="2:37" x14ac:dyDescent="0.25">
      <c r="B23" s="22">
        <f>Kontotabell!B26</f>
        <v>0</v>
      </c>
      <c r="C23" s="9">
        <f>IF(B23="",0,SUMIFS('3. Raindance'!C:C,'3. Raindance'!B:B,B23&amp;"*"))</f>
        <v>0</v>
      </c>
      <c r="D23">
        <f>IF('3. Raindance'!$D$9="Ja",SUMIFS('3. Raindance'!D:D,'3. Raindance'!AC:AC,Blad1!B23),0)</f>
        <v>0</v>
      </c>
      <c r="E23">
        <f>IF('3. Raindance'!$D$9="Ja",SUMIFS('3. Raindance'!E:E,'3. Raindance'!AB:AB,Blad1!B23),0)</f>
        <v>0</v>
      </c>
      <c r="F23" s="83">
        <f>Kontotabell!C26</f>
        <v>0</v>
      </c>
      <c r="G23" s="9">
        <f>IF(F23="",0,SUMIFS('3. Raindance'!C:C,'3. Raindance'!B:B,F23&amp;"*"))</f>
        <v>0</v>
      </c>
      <c r="H23">
        <f>IF('3. Raindance'!$D$9="Ja",SUMIFS('3. Raindance'!D:D,'3. Raindance'!AC:AC,Blad1!F23),0)</f>
        <v>0</v>
      </c>
      <c r="I23">
        <f>IF('3. Raindance'!$D$9="Ja",SUMIFS('3. Raindance'!E:E,'3. Raindance'!AB:AB,Blad1!F23),0)</f>
        <v>0</v>
      </c>
      <c r="J23" s="83">
        <f>Kontotabell!D26</f>
        <v>0</v>
      </c>
      <c r="K23" s="9">
        <f>IF(J23="",0,SUMIFS('3. Raindance'!C:C,'3. Raindance'!B:B,J23&amp;"*"))</f>
        <v>0</v>
      </c>
      <c r="L23">
        <f>IF('3. Raindance'!$D$9="Ja",SUMIFS('3. Raindance'!D:D,'3. Raindance'!AC:AC,Blad1!J23),0)</f>
        <v>0</v>
      </c>
      <c r="M23">
        <f>IF('3. Raindance'!$D$9="Ja",SUMIFS('3. Raindance'!E:E,'3. Raindance'!AB:AB,Blad1!J23),0)</f>
        <v>0</v>
      </c>
      <c r="N23" s="83">
        <f>Kontotabell!E26</f>
        <v>0</v>
      </c>
      <c r="O23" s="9">
        <f>IF(N23="",0,SUMIFS('3. Raindance'!C:C,'3. Raindance'!B:B,N23&amp;"*"))</f>
        <v>0</v>
      </c>
      <c r="P23">
        <f>IF('3. Raindance'!$D$9="Ja",SUMIFS('3. Raindance'!D:D,'3. Raindance'!AC:AC,Blad1!N23),0)</f>
        <v>0</v>
      </c>
      <c r="Q23">
        <f>IF('3. Raindance'!$D$9="Ja",SUMIFS('3. Raindance'!E:E,'3. Raindance'!AB:AB,Blad1!N23),0)</f>
        <v>0</v>
      </c>
      <c r="R23" s="83">
        <f>Kontotabell!F26</f>
        <v>0</v>
      </c>
      <c r="S23" s="9">
        <f>IF(R23="",0,SUMIFS('3. Raindance'!C:C,'3. Raindance'!B:B,R23&amp;"*"))</f>
        <v>0</v>
      </c>
      <c r="T23">
        <f>IF('3. Raindance'!$D$9="Ja",SUMIFS('3. Raindance'!D:D,'3. Raindance'!AC:AC,Blad1!R23),0)</f>
        <v>0</v>
      </c>
      <c r="U23">
        <f>IF('3. Raindance'!$D$9="Ja",SUMIFS('3. Raindance'!E:E,'3. Raindance'!AB:AB,Blad1!R23),0)</f>
        <v>0</v>
      </c>
      <c r="V23" s="83">
        <f>Kontotabell!G26</f>
        <v>0</v>
      </c>
      <c r="W23" s="9">
        <f>IF(V23="",0,SUMIFS('3. Raindance'!C:C,'3. Raindance'!B:B,V23&amp;"*"))</f>
        <v>0</v>
      </c>
      <c r="X23">
        <f>IF('3. Raindance'!$D$9="Ja",SUMIFS('3. Raindance'!D:D,'3. Raindance'!AC:AC,Blad1!V23),0)</f>
        <v>0</v>
      </c>
      <c r="Y23">
        <f>IF('3. Raindance'!$D$9="Ja",SUMIFS('3. Raindance'!E:E,'3. Raindance'!AB:AB,Blad1!V23),0)</f>
        <v>0</v>
      </c>
      <c r="Z23" s="83">
        <f>Kontotabell!H26</f>
        <v>0</v>
      </c>
      <c r="AA23" s="129">
        <f>IF(Z23="",0,SUMIFS('3. Raindance'!C:C,'3. Raindance'!B:B,Z23&amp;"*"))</f>
        <v>0</v>
      </c>
      <c r="AB23" s="128">
        <f>IF('3. Raindance'!$D$9="Ja",SUMIFS('3. Raindance'!D:D,'3. Raindance'!AC:AC,Blad1!Z23),0)</f>
        <v>0</v>
      </c>
      <c r="AC23" s="128">
        <f>IF('3. Raindance'!$D$9="Ja",SUMIFS('3. Raindance'!E:E,'3. Raindance'!AC:AC,Blad1!Z23),0)</f>
        <v>0</v>
      </c>
      <c r="AD23" s="83">
        <f>Kontotabell!I26</f>
        <v>0</v>
      </c>
      <c r="AE23" s="9">
        <f>IF(AD23="",0,SUMIFS('3. Raindance'!C:C,'3. Raindance'!B:B,AD23&amp;"*"))</f>
        <v>0</v>
      </c>
      <c r="AF23">
        <f>IF('3. Raindance'!$D$9="Ja",SUMIFS('3. Raindance'!D:D,'3. Raindance'!AC:AC,Blad1!AD23),0)</f>
        <v>0</v>
      </c>
      <c r="AG23">
        <f>IF('3. Raindance'!$D$9="Ja",SUMIFS('3. Raindance'!E:E,'3. Raindance'!AB:AB,Blad1!AD23),0)</f>
        <v>0</v>
      </c>
      <c r="AH23" s="83">
        <f>Kontotabell!J26</f>
        <v>0</v>
      </c>
      <c r="AI23" s="9">
        <f>IF(AH23="",0,SUMIFS('3. Raindance'!C:C,'3. Raindance'!B:B,AH23&amp;"*"))</f>
        <v>0</v>
      </c>
      <c r="AJ23">
        <f>IF('3. Raindance'!$D$9="Ja",SUMIFS('3. Raindance'!D:D,'3. Raindance'!AC:AC,Blad1!AH23),0)</f>
        <v>0</v>
      </c>
      <c r="AK23">
        <f>IF('3. Raindance'!$D$9="Ja",SUMIFS('3. Raindance'!E:E,'3. Raindance'!AB:AB,Blad1!AH23),0)</f>
        <v>0</v>
      </c>
    </row>
    <row r="24" spans="2:37" x14ac:dyDescent="0.25">
      <c r="B24" s="22">
        <f>Kontotabell!B27</f>
        <v>0</v>
      </c>
      <c r="C24" s="9">
        <f>IF(B24="",0,SUMIFS('3. Raindance'!C:C,'3. Raindance'!B:B,B24&amp;"*"))</f>
        <v>0</v>
      </c>
      <c r="D24">
        <f>IF('3. Raindance'!$D$9="Ja",SUMIFS('3. Raindance'!D:D,'3. Raindance'!AC:AC,Blad1!B24),0)</f>
        <v>0</v>
      </c>
      <c r="E24">
        <f>IF('3. Raindance'!$D$9="Ja",SUMIFS('3. Raindance'!E:E,'3. Raindance'!AB:AB,Blad1!B24),0)</f>
        <v>0</v>
      </c>
      <c r="F24" s="83">
        <f>Kontotabell!C27</f>
        <v>0</v>
      </c>
      <c r="G24" s="9">
        <f>IF(F24="",0,SUMIFS('3. Raindance'!C:C,'3. Raindance'!B:B,F24&amp;"*"))</f>
        <v>0</v>
      </c>
      <c r="H24">
        <f>IF('3. Raindance'!$D$9="Ja",SUMIFS('3. Raindance'!D:D,'3. Raindance'!AC:AC,Blad1!F24),0)</f>
        <v>0</v>
      </c>
      <c r="I24">
        <f>IF('3. Raindance'!$D$9="Ja",SUMIFS('3. Raindance'!E:E,'3. Raindance'!AB:AB,Blad1!F24),0)</f>
        <v>0</v>
      </c>
      <c r="J24" s="83">
        <f>Kontotabell!D27</f>
        <v>0</v>
      </c>
      <c r="K24" s="9">
        <f>IF(J24="",0,SUMIFS('3. Raindance'!C:C,'3. Raindance'!B:B,J24&amp;"*"))</f>
        <v>0</v>
      </c>
      <c r="L24">
        <f>IF('3. Raindance'!$D$9="Ja",SUMIFS('3. Raindance'!D:D,'3. Raindance'!AC:AC,Blad1!J24),0)</f>
        <v>0</v>
      </c>
      <c r="M24">
        <f>IF('3. Raindance'!$D$9="Ja",SUMIFS('3. Raindance'!E:E,'3. Raindance'!AB:AB,Blad1!J24),0)</f>
        <v>0</v>
      </c>
      <c r="N24" s="83">
        <f>Kontotabell!E27</f>
        <v>0</v>
      </c>
      <c r="O24" s="9">
        <f>IF(N24="",0,SUMIFS('3. Raindance'!C:C,'3. Raindance'!B:B,N24&amp;"*"))</f>
        <v>0</v>
      </c>
      <c r="P24">
        <f>IF('3. Raindance'!$D$9="Ja",SUMIFS('3. Raindance'!D:D,'3. Raindance'!AC:AC,Blad1!N24),0)</f>
        <v>0</v>
      </c>
      <c r="Q24">
        <f>IF('3. Raindance'!$D$9="Ja",SUMIFS('3. Raindance'!E:E,'3. Raindance'!AB:AB,Blad1!N24),0)</f>
        <v>0</v>
      </c>
      <c r="R24" s="83">
        <f>Kontotabell!F27</f>
        <v>0</v>
      </c>
      <c r="S24" s="9">
        <f>IF(R24="",0,SUMIFS('3. Raindance'!C:C,'3. Raindance'!B:B,R24&amp;"*"))</f>
        <v>0</v>
      </c>
      <c r="T24">
        <f>IF('3. Raindance'!$D$9="Ja",SUMIFS('3. Raindance'!D:D,'3. Raindance'!AC:AC,Blad1!R24),0)</f>
        <v>0</v>
      </c>
      <c r="U24">
        <f>IF('3. Raindance'!$D$9="Ja",SUMIFS('3. Raindance'!E:E,'3. Raindance'!AB:AB,Blad1!R24),0)</f>
        <v>0</v>
      </c>
      <c r="V24" s="83">
        <f>Kontotabell!G27</f>
        <v>0</v>
      </c>
      <c r="W24" s="9">
        <f>IF(V24="",0,SUMIFS('3. Raindance'!C:C,'3. Raindance'!B:B,V24&amp;"*"))</f>
        <v>0</v>
      </c>
      <c r="X24">
        <f>IF('3. Raindance'!$D$9="Ja",SUMIFS('3. Raindance'!D:D,'3. Raindance'!AC:AC,Blad1!V24),0)</f>
        <v>0</v>
      </c>
      <c r="Y24">
        <f>IF('3. Raindance'!$D$9="Ja",SUMIFS('3. Raindance'!E:E,'3. Raindance'!AB:AB,Blad1!V24),0)</f>
        <v>0</v>
      </c>
      <c r="Z24" s="83">
        <f>Kontotabell!H27</f>
        <v>0</v>
      </c>
      <c r="AA24" s="129">
        <f>IF(Z24="",0,SUMIFS('3. Raindance'!C:C,'3. Raindance'!B:B,Z24&amp;"*"))</f>
        <v>0</v>
      </c>
      <c r="AB24" s="128">
        <f>IF('3. Raindance'!$D$9="Ja",SUMIFS('3. Raindance'!D:D,'3. Raindance'!AC:AC,Blad1!Z24),0)</f>
        <v>0</v>
      </c>
      <c r="AC24" s="128">
        <f>IF('3. Raindance'!$D$9="Ja",SUMIFS('3. Raindance'!E:E,'3. Raindance'!AC:AC,Blad1!Z24),0)</f>
        <v>0</v>
      </c>
      <c r="AD24" s="83">
        <f>Kontotabell!I27</f>
        <v>0</v>
      </c>
      <c r="AE24" s="9">
        <f>IF(AD24="",0,SUMIFS('3. Raindance'!C:C,'3. Raindance'!B:B,AD24&amp;"*"))</f>
        <v>0</v>
      </c>
      <c r="AF24">
        <f>IF('3. Raindance'!$D$9="Ja",SUMIFS('3. Raindance'!D:D,'3. Raindance'!AC:AC,Blad1!AD24),0)</f>
        <v>0</v>
      </c>
      <c r="AG24">
        <f>IF('3. Raindance'!$D$9="Ja",SUMIFS('3. Raindance'!E:E,'3. Raindance'!AB:AB,Blad1!AD24),0)</f>
        <v>0</v>
      </c>
      <c r="AH24" s="83">
        <f>Kontotabell!J27</f>
        <v>0</v>
      </c>
      <c r="AI24" s="9">
        <f>IF(AH24="",0,SUMIFS('3. Raindance'!C:C,'3. Raindance'!B:B,AH24&amp;"*"))</f>
        <v>0</v>
      </c>
      <c r="AJ24">
        <f>IF('3. Raindance'!$D$9="Ja",SUMIFS('3. Raindance'!D:D,'3. Raindance'!AC:AC,Blad1!AH24),0)</f>
        <v>0</v>
      </c>
      <c r="AK24">
        <f>IF('3. Raindance'!$D$9="Ja",SUMIFS('3. Raindance'!E:E,'3. Raindance'!AB:AB,Blad1!AH24),0)</f>
        <v>0</v>
      </c>
    </row>
    <row r="25" spans="2:37" x14ac:dyDescent="0.25">
      <c r="B25" s="22">
        <f>Kontotabell!B28</f>
        <v>0</v>
      </c>
      <c r="C25" s="9">
        <f>IF(B25="",0,SUMIFS('3. Raindance'!C:C,'3. Raindance'!B:B,B25&amp;"*"))</f>
        <v>0</v>
      </c>
      <c r="D25">
        <f>IF('3. Raindance'!$D$9="Ja",SUMIFS('3. Raindance'!D:D,'3. Raindance'!AC:AC,Blad1!B25),0)</f>
        <v>0</v>
      </c>
      <c r="E25">
        <f>IF('3. Raindance'!$D$9="Ja",SUMIFS('3. Raindance'!E:E,'3. Raindance'!AB:AB,Blad1!B25),0)</f>
        <v>0</v>
      </c>
      <c r="F25" s="83">
        <f>Kontotabell!C28</f>
        <v>0</v>
      </c>
      <c r="G25" s="9">
        <f>IF(F25="",0,SUMIFS('3. Raindance'!C:C,'3. Raindance'!B:B,F25&amp;"*"))</f>
        <v>0</v>
      </c>
      <c r="H25">
        <f>IF('3. Raindance'!$D$9="Ja",SUMIFS('3. Raindance'!D:D,'3. Raindance'!AC:AC,Blad1!F25),0)</f>
        <v>0</v>
      </c>
      <c r="I25">
        <f>IF('3. Raindance'!$D$9="Ja",SUMIFS('3. Raindance'!E:E,'3. Raindance'!AB:AB,Blad1!F25),0)</f>
        <v>0</v>
      </c>
      <c r="J25" s="83">
        <f>Kontotabell!D28</f>
        <v>0</v>
      </c>
      <c r="K25" s="9">
        <f>IF(J25="",0,SUMIFS('3. Raindance'!C:C,'3. Raindance'!B:B,J25&amp;"*"))</f>
        <v>0</v>
      </c>
      <c r="L25">
        <f>IF('3. Raindance'!$D$9="Ja",SUMIFS('3. Raindance'!D:D,'3. Raindance'!AC:AC,Blad1!J25),0)</f>
        <v>0</v>
      </c>
      <c r="M25">
        <f>IF('3. Raindance'!$D$9="Ja",SUMIFS('3. Raindance'!E:E,'3. Raindance'!AB:AB,Blad1!J25),0)</f>
        <v>0</v>
      </c>
      <c r="N25" s="83">
        <f>Kontotabell!E28</f>
        <v>0</v>
      </c>
      <c r="O25" s="9">
        <f>IF(N25="",0,SUMIFS('3. Raindance'!C:C,'3. Raindance'!B:B,N25&amp;"*"))</f>
        <v>0</v>
      </c>
      <c r="P25">
        <f>IF('3. Raindance'!$D$9="Ja",SUMIFS('3. Raindance'!D:D,'3. Raindance'!AC:AC,Blad1!N25),0)</f>
        <v>0</v>
      </c>
      <c r="Q25">
        <f>IF('3. Raindance'!$D$9="Ja",SUMIFS('3. Raindance'!E:E,'3. Raindance'!AB:AB,Blad1!N25),0)</f>
        <v>0</v>
      </c>
      <c r="R25" s="83">
        <f>Kontotabell!F28</f>
        <v>0</v>
      </c>
      <c r="S25" s="9">
        <f>IF(R25="",0,SUMIFS('3. Raindance'!C:C,'3. Raindance'!B:B,R25&amp;"*"))</f>
        <v>0</v>
      </c>
      <c r="T25">
        <f>IF('3. Raindance'!$D$9="Ja",SUMIFS('3. Raindance'!D:D,'3. Raindance'!AC:AC,Blad1!R25),0)</f>
        <v>0</v>
      </c>
      <c r="U25">
        <f>IF('3. Raindance'!$D$9="Ja",SUMIFS('3. Raindance'!E:E,'3. Raindance'!AB:AB,Blad1!R25),0)</f>
        <v>0</v>
      </c>
      <c r="V25" s="83">
        <f>Kontotabell!G28</f>
        <v>0</v>
      </c>
      <c r="W25" s="9">
        <f>IF(V25="",0,SUMIFS('3. Raindance'!C:C,'3. Raindance'!B:B,V25&amp;"*"))</f>
        <v>0</v>
      </c>
      <c r="X25">
        <f>IF('3. Raindance'!$D$9="Ja",SUMIFS('3. Raindance'!D:D,'3. Raindance'!AC:AC,Blad1!V25),0)</f>
        <v>0</v>
      </c>
      <c r="Y25">
        <f>IF('3. Raindance'!$D$9="Ja",SUMIFS('3. Raindance'!E:E,'3. Raindance'!AB:AB,Blad1!V25),0)</f>
        <v>0</v>
      </c>
      <c r="Z25" s="83">
        <f>Kontotabell!H28</f>
        <v>0</v>
      </c>
      <c r="AA25" s="129">
        <f>IF(Z25="",0,SUMIFS('3. Raindance'!C:C,'3. Raindance'!B:B,Z25&amp;"*"))</f>
        <v>0</v>
      </c>
      <c r="AB25" s="128">
        <f>IF('3. Raindance'!$D$9="Ja",SUMIFS('3. Raindance'!D:D,'3. Raindance'!AC:AC,Blad1!Z25),0)</f>
        <v>0</v>
      </c>
      <c r="AC25" s="128">
        <f>IF('3. Raindance'!$D$9="Ja",SUMIFS('3. Raindance'!E:E,'3. Raindance'!AC:AC,Blad1!Z25),0)</f>
        <v>0</v>
      </c>
      <c r="AD25" s="83">
        <f>Kontotabell!I28</f>
        <v>0</v>
      </c>
      <c r="AE25" s="9">
        <f>IF(AD25="",0,SUMIFS('3. Raindance'!C:C,'3. Raindance'!B:B,AD25&amp;"*"))</f>
        <v>0</v>
      </c>
      <c r="AF25">
        <f>IF('3. Raindance'!$D$9="Ja",SUMIFS('3. Raindance'!D:D,'3. Raindance'!AC:AC,Blad1!AD25),0)</f>
        <v>0</v>
      </c>
      <c r="AG25">
        <f>IF('3. Raindance'!$D$9="Ja",SUMIFS('3. Raindance'!E:E,'3. Raindance'!AB:AB,Blad1!AD25),0)</f>
        <v>0</v>
      </c>
      <c r="AH25" s="83">
        <f>Kontotabell!J28</f>
        <v>0</v>
      </c>
      <c r="AI25" s="9">
        <f>IF(AH25="",0,SUMIFS('3. Raindance'!C:C,'3. Raindance'!B:B,AH25&amp;"*"))</f>
        <v>0</v>
      </c>
      <c r="AJ25">
        <f>IF('3. Raindance'!$D$9="Ja",SUMIFS('3. Raindance'!D:D,'3. Raindance'!AC:AC,Blad1!AH25),0)</f>
        <v>0</v>
      </c>
      <c r="AK25">
        <f>IF('3. Raindance'!$D$9="Ja",SUMIFS('3. Raindance'!E:E,'3. Raindance'!AB:AB,Blad1!AH25),0)</f>
        <v>0</v>
      </c>
    </row>
    <row r="26" spans="2:37" x14ac:dyDescent="0.25">
      <c r="B26" s="22">
        <f>Kontotabell!B29</f>
        <v>0</v>
      </c>
      <c r="C26" s="9">
        <f>IF(B26="",0,SUMIFS('3. Raindance'!C:C,'3. Raindance'!B:B,B26&amp;"*"))</f>
        <v>0</v>
      </c>
      <c r="D26">
        <f>IF('3. Raindance'!$D$9="Ja",SUMIFS('3. Raindance'!D:D,'3. Raindance'!AC:AC,Blad1!B26),0)</f>
        <v>0</v>
      </c>
      <c r="E26">
        <f>IF('3. Raindance'!$D$9="Ja",SUMIFS('3. Raindance'!E:E,'3. Raindance'!AB:AB,Blad1!B26),0)</f>
        <v>0</v>
      </c>
      <c r="F26" s="83">
        <f>Kontotabell!C29</f>
        <v>0</v>
      </c>
      <c r="G26" s="9">
        <f>IF(F26="",0,SUMIFS('3. Raindance'!C:C,'3. Raindance'!B:B,F26&amp;"*"))</f>
        <v>0</v>
      </c>
      <c r="H26">
        <f>IF('3. Raindance'!$D$9="Ja",SUMIFS('3. Raindance'!D:D,'3. Raindance'!AC:AC,Blad1!F26),0)</f>
        <v>0</v>
      </c>
      <c r="I26">
        <f>IF('3. Raindance'!$D$9="Ja",SUMIFS('3. Raindance'!E:E,'3. Raindance'!AB:AB,Blad1!F26),0)</f>
        <v>0</v>
      </c>
      <c r="J26" s="83">
        <f>Kontotabell!D29</f>
        <v>0</v>
      </c>
      <c r="K26" s="9">
        <f>IF(J26="",0,SUMIFS('3. Raindance'!C:C,'3. Raindance'!B:B,J26&amp;"*"))</f>
        <v>0</v>
      </c>
      <c r="L26">
        <f>IF('3. Raindance'!$D$9="Ja",SUMIFS('3. Raindance'!D:D,'3. Raindance'!AC:AC,Blad1!J26),0)</f>
        <v>0</v>
      </c>
      <c r="M26">
        <f>IF('3. Raindance'!$D$9="Ja",SUMIFS('3. Raindance'!E:E,'3. Raindance'!AB:AB,Blad1!J26),0)</f>
        <v>0</v>
      </c>
      <c r="N26" s="83">
        <f>Kontotabell!E29</f>
        <v>0</v>
      </c>
      <c r="O26" s="9">
        <f>IF(N26="",0,SUMIFS('3. Raindance'!C:C,'3. Raindance'!B:B,N26&amp;"*"))</f>
        <v>0</v>
      </c>
      <c r="P26">
        <f>IF('3. Raindance'!$D$9="Ja",SUMIFS('3. Raindance'!D:D,'3. Raindance'!AC:AC,Blad1!N26),0)</f>
        <v>0</v>
      </c>
      <c r="Q26">
        <f>IF('3. Raindance'!$D$9="Ja",SUMIFS('3. Raindance'!E:E,'3. Raindance'!AB:AB,Blad1!N26),0)</f>
        <v>0</v>
      </c>
      <c r="R26" s="83">
        <f>Kontotabell!F29</f>
        <v>0</v>
      </c>
      <c r="S26" s="9">
        <f>IF(R26="",0,SUMIFS('3. Raindance'!C:C,'3. Raindance'!B:B,R26&amp;"*"))</f>
        <v>0</v>
      </c>
      <c r="T26">
        <f>IF('3. Raindance'!$D$9="Ja",SUMIFS('3. Raindance'!D:D,'3. Raindance'!AC:AC,Blad1!R26),0)</f>
        <v>0</v>
      </c>
      <c r="U26">
        <f>IF('3. Raindance'!$D$9="Ja",SUMIFS('3. Raindance'!E:E,'3. Raindance'!AB:AB,Blad1!R26),0)</f>
        <v>0</v>
      </c>
      <c r="V26" s="83">
        <f>Kontotabell!G29</f>
        <v>0</v>
      </c>
      <c r="W26" s="9">
        <f>IF(V26="",0,SUMIFS('3. Raindance'!C:C,'3. Raindance'!B:B,V26&amp;"*"))</f>
        <v>0</v>
      </c>
      <c r="X26">
        <f>IF('3. Raindance'!$D$9="Ja",SUMIFS('3. Raindance'!D:D,'3. Raindance'!AC:AC,Blad1!V26),0)</f>
        <v>0</v>
      </c>
      <c r="Y26">
        <f>IF('3. Raindance'!$D$9="Ja",SUMIFS('3. Raindance'!E:E,'3. Raindance'!AB:AB,Blad1!V26),0)</f>
        <v>0</v>
      </c>
      <c r="Z26" s="83">
        <f>Kontotabell!H29</f>
        <v>0</v>
      </c>
      <c r="AA26" s="129">
        <f>IF(Z26="",0,SUMIFS('3. Raindance'!C:C,'3. Raindance'!B:B,Z26&amp;"*"))</f>
        <v>0</v>
      </c>
      <c r="AB26" s="128">
        <f>IF('3. Raindance'!$D$9="Ja",SUMIFS('3. Raindance'!D:D,'3. Raindance'!AC:AC,Blad1!Z26),0)</f>
        <v>0</v>
      </c>
      <c r="AC26" s="128">
        <f>IF('3. Raindance'!$D$9="Ja",SUMIFS('3. Raindance'!E:E,'3. Raindance'!AC:AC,Blad1!Z26),0)</f>
        <v>0</v>
      </c>
      <c r="AD26" s="83">
        <f>Kontotabell!I29</f>
        <v>0</v>
      </c>
      <c r="AE26" s="9">
        <f>IF(AD26="",0,SUMIFS('3. Raindance'!C:C,'3. Raindance'!B:B,AD26&amp;"*"))</f>
        <v>0</v>
      </c>
      <c r="AF26">
        <f>IF('3. Raindance'!$D$9="Ja",SUMIFS('3. Raindance'!D:D,'3. Raindance'!AC:AC,Blad1!AD26),0)</f>
        <v>0</v>
      </c>
      <c r="AG26">
        <f>IF('3. Raindance'!$D$9="Ja",SUMIFS('3. Raindance'!E:E,'3. Raindance'!AB:AB,Blad1!AD26),0)</f>
        <v>0</v>
      </c>
      <c r="AH26" s="83">
        <f>Kontotabell!J29</f>
        <v>0</v>
      </c>
      <c r="AI26" s="9">
        <f>IF(AH26="",0,SUMIFS('3. Raindance'!C:C,'3. Raindance'!B:B,AH26&amp;"*"))</f>
        <v>0</v>
      </c>
      <c r="AJ26">
        <f>IF('3. Raindance'!$D$9="Ja",SUMIFS('3. Raindance'!D:D,'3. Raindance'!AC:AC,Blad1!AH26),0)</f>
        <v>0</v>
      </c>
      <c r="AK26">
        <f>IF('3. Raindance'!$D$9="Ja",SUMIFS('3. Raindance'!E:E,'3. Raindance'!AB:AB,Blad1!AH26),0)</f>
        <v>0</v>
      </c>
    </row>
    <row r="27" spans="2:37" x14ac:dyDescent="0.25">
      <c r="B27" s="22">
        <f>Kontotabell!B30</f>
        <v>0</v>
      </c>
      <c r="C27" s="9">
        <f>IF(B27="",0,SUMIFS('3. Raindance'!C:C,'3. Raindance'!B:B,B27&amp;"*"))</f>
        <v>0</v>
      </c>
      <c r="D27">
        <f>IF('3. Raindance'!$D$9="Ja",SUMIFS('3. Raindance'!D:D,'3. Raindance'!AC:AC,Blad1!B27),0)</f>
        <v>0</v>
      </c>
      <c r="E27">
        <f>IF('3. Raindance'!$D$9="Ja",SUMIFS('3. Raindance'!E:E,'3. Raindance'!AB:AB,Blad1!B27),0)</f>
        <v>0</v>
      </c>
      <c r="F27" s="83">
        <f>Kontotabell!C30</f>
        <v>0</v>
      </c>
      <c r="G27" s="9">
        <f>IF(F27="",0,SUMIFS('3. Raindance'!C:C,'3. Raindance'!B:B,F27&amp;"*"))</f>
        <v>0</v>
      </c>
      <c r="H27">
        <f>IF('3. Raindance'!$D$9="Ja",SUMIFS('3. Raindance'!D:D,'3. Raindance'!AC:AC,Blad1!F27),0)</f>
        <v>0</v>
      </c>
      <c r="I27">
        <f>IF('3. Raindance'!$D$9="Ja",SUMIFS('3. Raindance'!E:E,'3. Raindance'!AB:AB,Blad1!F27),0)</f>
        <v>0</v>
      </c>
      <c r="J27" s="83">
        <f>Kontotabell!D30</f>
        <v>0</v>
      </c>
      <c r="K27" s="9">
        <f>IF(J27="",0,SUMIFS('3. Raindance'!C:C,'3. Raindance'!B:B,J27&amp;"*"))</f>
        <v>0</v>
      </c>
      <c r="L27">
        <f>IF('3. Raindance'!$D$9="Ja",SUMIFS('3. Raindance'!D:D,'3. Raindance'!AC:AC,Blad1!J27),0)</f>
        <v>0</v>
      </c>
      <c r="M27">
        <f>IF('3. Raindance'!$D$9="Ja",SUMIFS('3. Raindance'!E:E,'3. Raindance'!AB:AB,Blad1!J27),0)</f>
        <v>0</v>
      </c>
      <c r="N27" s="83">
        <f>Kontotabell!E30</f>
        <v>0</v>
      </c>
      <c r="O27" s="9">
        <f>IF(N27="",0,SUMIFS('3. Raindance'!C:C,'3. Raindance'!B:B,N27&amp;"*"))</f>
        <v>0</v>
      </c>
      <c r="P27">
        <f>IF('3. Raindance'!$D$9="Ja",SUMIFS('3. Raindance'!D:D,'3. Raindance'!AC:AC,Blad1!N27),0)</f>
        <v>0</v>
      </c>
      <c r="Q27">
        <f>IF('3. Raindance'!$D$9="Ja",SUMIFS('3. Raindance'!E:E,'3. Raindance'!AB:AB,Blad1!N27),0)</f>
        <v>0</v>
      </c>
      <c r="R27" s="83">
        <f>Kontotabell!F30</f>
        <v>0</v>
      </c>
      <c r="S27" s="9">
        <f>IF(R27="",0,SUMIFS('3. Raindance'!C:C,'3. Raindance'!B:B,R27&amp;"*"))</f>
        <v>0</v>
      </c>
      <c r="T27">
        <f>IF('3. Raindance'!$D$9="Ja",SUMIFS('3. Raindance'!D:D,'3. Raindance'!AC:AC,Blad1!R27),0)</f>
        <v>0</v>
      </c>
      <c r="U27">
        <f>IF('3. Raindance'!$D$9="Ja",SUMIFS('3. Raindance'!E:E,'3. Raindance'!AB:AB,Blad1!R27),0)</f>
        <v>0</v>
      </c>
      <c r="V27" s="83">
        <f>Kontotabell!G30</f>
        <v>0</v>
      </c>
      <c r="W27" s="9">
        <f>IF(V27="",0,SUMIFS('3. Raindance'!C:C,'3. Raindance'!B:B,V27&amp;"*"))</f>
        <v>0</v>
      </c>
      <c r="X27">
        <f>IF('3. Raindance'!$D$9="Ja",SUMIFS('3. Raindance'!D:D,'3. Raindance'!AC:AC,Blad1!V27),0)</f>
        <v>0</v>
      </c>
      <c r="Y27">
        <f>IF('3. Raindance'!$D$9="Ja",SUMIFS('3. Raindance'!E:E,'3. Raindance'!AB:AB,Blad1!V27),0)</f>
        <v>0</v>
      </c>
      <c r="Z27" s="83">
        <f>Kontotabell!H30</f>
        <v>0</v>
      </c>
      <c r="AA27" s="129">
        <f>IF(Z27="",0,SUMIFS('3. Raindance'!C:C,'3. Raindance'!B:B,Z27&amp;"*"))</f>
        <v>0</v>
      </c>
      <c r="AB27" s="128">
        <f>IF('3. Raindance'!$D$9="Ja",SUMIFS('3. Raindance'!D:D,'3. Raindance'!AC:AC,Blad1!Z27),0)</f>
        <v>0</v>
      </c>
      <c r="AC27" s="128">
        <f>IF('3. Raindance'!$D$9="Ja",SUMIFS('3. Raindance'!E:E,'3. Raindance'!AC:AC,Blad1!Z27),0)</f>
        <v>0</v>
      </c>
      <c r="AD27" s="83">
        <f>Kontotabell!I30</f>
        <v>0</v>
      </c>
      <c r="AE27" s="9">
        <f>IF(AD27="",0,SUMIFS('3. Raindance'!C:C,'3. Raindance'!B:B,AD27&amp;"*"))</f>
        <v>0</v>
      </c>
      <c r="AF27">
        <f>IF('3. Raindance'!$D$9="Ja",SUMIFS('3. Raindance'!D:D,'3. Raindance'!AC:AC,Blad1!AD27),0)</f>
        <v>0</v>
      </c>
      <c r="AG27">
        <f>IF('3. Raindance'!$D$9="Ja",SUMIFS('3. Raindance'!E:E,'3. Raindance'!AB:AB,Blad1!AD27),0)</f>
        <v>0</v>
      </c>
      <c r="AH27" s="83">
        <f>Kontotabell!J30</f>
        <v>0</v>
      </c>
      <c r="AI27" s="9">
        <f>IF(AH27="",0,SUMIFS('3. Raindance'!C:C,'3. Raindance'!B:B,AH27&amp;"*"))</f>
        <v>0</v>
      </c>
      <c r="AJ27">
        <f>IF('3. Raindance'!$D$9="Ja",SUMIFS('3. Raindance'!D:D,'3. Raindance'!AC:AC,Blad1!AH27),0)</f>
        <v>0</v>
      </c>
      <c r="AK27">
        <f>IF('3. Raindance'!$D$9="Ja",SUMIFS('3. Raindance'!E:E,'3. Raindance'!AB:AB,Blad1!AH27),0)</f>
        <v>0</v>
      </c>
    </row>
    <row r="28" spans="2:37" x14ac:dyDescent="0.25">
      <c r="B28" s="22">
        <f>Kontotabell!B31</f>
        <v>0</v>
      </c>
      <c r="C28" s="9">
        <f>IF(B28="",0,SUMIFS('3. Raindance'!C:C,'3. Raindance'!B:B,B28&amp;"*"))</f>
        <v>0</v>
      </c>
      <c r="D28">
        <f>IF('3. Raindance'!$D$9="Ja",SUMIFS('3. Raindance'!D:D,'3. Raindance'!AC:AC,Blad1!B28),0)</f>
        <v>0</v>
      </c>
      <c r="E28">
        <f>IF('3. Raindance'!$D$9="Ja",SUMIFS('3. Raindance'!E:E,'3. Raindance'!AB:AB,Blad1!B28),0)</f>
        <v>0</v>
      </c>
      <c r="F28" s="83">
        <f>Kontotabell!C31</f>
        <v>0</v>
      </c>
      <c r="G28" s="9">
        <f>IF(F28="",0,SUMIFS('3. Raindance'!C:C,'3. Raindance'!B:B,F28&amp;"*"))</f>
        <v>0</v>
      </c>
      <c r="H28">
        <f>IF('3. Raindance'!$D$9="Ja",SUMIFS('3. Raindance'!D:D,'3. Raindance'!AC:AC,Blad1!F28),0)</f>
        <v>0</v>
      </c>
      <c r="I28">
        <f>IF('3. Raindance'!$D$9="Ja",SUMIFS('3. Raindance'!E:E,'3. Raindance'!AB:AB,Blad1!F28),0)</f>
        <v>0</v>
      </c>
      <c r="J28" s="83">
        <f>Kontotabell!D31</f>
        <v>0</v>
      </c>
      <c r="K28" s="9">
        <f>IF(J28="",0,SUMIFS('3. Raindance'!C:C,'3. Raindance'!B:B,J28&amp;"*"))</f>
        <v>0</v>
      </c>
      <c r="L28">
        <f>IF('3. Raindance'!$D$9="Ja",SUMIFS('3. Raindance'!D:D,'3. Raindance'!AC:AC,Blad1!J28),0)</f>
        <v>0</v>
      </c>
      <c r="M28">
        <f>IF('3. Raindance'!$D$9="Ja",SUMIFS('3. Raindance'!E:E,'3. Raindance'!AB:AB,Blad1!J28),0)</f>
        <v>0</v>
      </c>
      <c r="N28" s="83">
        <f>Kontotabell!E31</f>
        <v>0</v>
      </c>
      <c r="O28" s="9">
        <f>IF(N28="",0,SUMIFS('3. Raindance'!C:C,'3. Raindance'!B:B,N28&amp;"*"))</f>
        <v>0</v>
      </c>
      <c r="P28">
        <f>IF('3. Raindance'!$D$9="Ja",SUMIFS('3. Raindance'!D:D,'3. Raindance'!AC:AC,Blad1!N28),0)</f>
        <v>0</v>
      </c>
      <c r="Q28">
        <f>IF('3. Raindance'!$D$9="Ja",SUMIFS('3. Raindance'!E:E,'3. Raindance'!AB:AB,Blad1!N28),0)</f>
        <v>0</v>
      </c>
      <c r="R28" s="83">
        <f>Kontotabell!F31</f>
        <v>0</v>
      </c>
      <c r="S28" s="9">
        <f>IF(R28="",0,SUMIFS('3. Raindance'!C:C,'3. Raindance'!B:B,R28&amp;"*"))</f>
        <v>0</v>
      </c>
      <c r="T28">
        <f>IF('3. Raindance'!$D$9="Ja",SUMIFS('3. Raindance'!D:D,'3. Raindance'!AC:AC,Blad1!R28),0)</f>
        <v>0</v>
      </c>
      <c r="U28">
        <f>IF('3. Raindance'!$D$9="Ja",SUMIFS('3. Raindance'!E:E,'3. Raindance'!AB:AB,Blad1!R28),0)</f>
        <v>0</v>
      </c>
      <c r="V28" s="83">
        <f>Kontotabell!G31</f>
        <v>0</v>
      </c>
      <c r="W28" s="9">
        <f>IF(V28="",0,SUMIFS('3. Raindance'!C:C,'3. Raindance'!B:B,V28&amp;"*"))</f>
        <v>0</v>
      </c>
      <c r="X28">
        <f>IF('3. Raindance'!$D$9="Ja",SUMIFS('3. Raindance'!D:D,'3. Raindance'!AC:AC,Blad1!V28),0)</f>
        <v>0</v>
      </c>
      <c r="Y28">
        <f>IF('3. Raindance'!$D$9="Ja",SUMIFS('3. Raindance'!E:E,'3. Raindance'!AB:AB,Blad1!V28),0)</f>
        <v>0</v>
      </c>
      <c r="Z28" s="83">
        <f>Kontotabell!H31</f>
        <v>0</v>
      </c>
      <c r="AA28" s="129">
        <f>IF(Z28="",0,SUMIFS('3. Raindance'!C:C,'3. Raindance'!B:B,Z28&amp;"*"))</f>
        <v>0</v>
      </c>
      <c r="AB28" s="128">
        <f>IF('3. Raindance'!$D$9="Ja",SUMIFS('3. Raindance'!D:D,'3. Raindance'!AC:AC,Blad1!Z28),0)</f>
        <v>0</v>
      </c>
      <c r="AC28" s="128">
        <f>IF('3. Raindance'!$D$9="Ja",SUMIFS('3. Raindance'!E:E,'3. Raindance'!AC:AC,Blad1!Z28),0)</f>
        <v>0</v>
      </c>
      <c r="AD28" s="83">
        <f>Kontotabell!I31</f>
        <v>0</v>
      </c>
      <c r="AE28" s="9">
        <f>IF(AD28="",0,SUMIFS('3. Raindance'!C:C,'3. Raindance'!B:B,AD28&amp;"*"))</f>
        <v>0</v>
      </c>
      <c r="AF28">
        <f>IF('3. Raindance'!$D$9="Ja",SUMIFS('3. Raindance'!D:D,'3. Raindance'!AC:AC,Blad1!AD28),0)</f>
        <v>0</v>
      </c>
      <c r="AG28">
        <f>IF('3. Raindance'!$D$9="Ja",SUMIFS('3. Raindance'!E:E,'3. Raindance'!AB:AB,Blad1!AD28),0)</f>
        <v>0</v>
      </c>
      <c r="AH28" s="83">
        <f>Kontotabell!J31</f>
        <v>0</v>
      </c>
      <c r="AI28" s="9">
        <f>IF(AH28="",0,SUMIFS('3. Raindance'!C:C,'3. Raindance'!B:B,AH28&amp;"*"))</f>
        <v>0</v>
      </c>
      <c r="AJ28">
        <f>IF('3. Raindance'!$D$9="Ja",SUMIFS('3. Raindance'!D:D,'3. Raindance'!AC:AC,Blad1!AH28),0)</f>
        <v>0</v>
      </c>
      <c r="AK28">
        <f>IF('3. Raindance'!$D$9="Ja",SUMIFS('3. Raindance'!E:E,'3. Raindance'!AB:AB,Blad1!AH28),0)</f>
        <v>0</v>
      </c>
    </row>
    <row r="29" spans="2:37" x14ac:dyDescent="0.25">
      <c r="B29" s="22">
        <f>Kontotabell!B32</f>
        <v>0</v>
      </c>
      <c r="C29" s="9">
        <f>IF(B29="",0,SUMIFS('3. Raindance'!C:C,'3. Raindance'!B:B,B29&amp;"*"))</f>
        <v>0</v>
      </c>
      <c r="D29">
        <f>IF('3. Raindance'!$D$9="Ja",SUMIFS('3. Raindance'!D:D,'3. Raindance'!AC:AC,Blad1!B29),0)</f>
        <v>0</v>
      </c>
      <c r="E29">
        <f>IF('3. Raindance'!$D$9="Ja",SUMIFS('3. Raindance'!E:E,'3. Raindance'!AB:AB,Blad1!B29),0)</f>
        <v>0</v>
      </c>
      <c r="F29" s="83">
        <f>Kontotabell!C32</f>
        <v>0</v>
      </c>
      <c r="G29" s="9">
        <f>IF(F29="",0,SUMIFS('3. Raindance'!C:C,'3. Raindance'!B:B,F29&amp;"*"))</f>
        <v>0</v>
      </c>
      <c r="H29">
        <f>IF('3. Raindance'!$D$9="Ja",SUMIFS('3. Raindance'!D:D,'3. Raindance'!AC:AC,Blad1!F29),0)</f>
        <v>0</v>
      </c>
      <c r="I29">
        <f>IF('3. Raindance'!$D$9="Ja",SUMIFS('3. Raindance'!E:E,'3. Raindance'!AB:AB,Blad1!F29),0)</f>
        <v>0</v>
      </c>
      <c r="J29" s="83">
        <f>Kontotabell!D32</f>
        <v>0</v>
      </c>
      <c r="K29" s="9">
        <f>IF(J29="",0,SUMIFS('3. Raindance'!C:C,'3. Raindance'!B:B,J29&amp;"*"))</f>
        <v>0</v>
      </c>
      <c r="L29">
        <f>IF('3. Raindance'!$D$9="Ja",SUMIFS('3. Raindance'!D:D,'3. Raindance'!AC:AC,Blad1!J29),0)</f>
        <v>0</v>
      </c>
      <c r="M29">
        <f>IF('3. Raindance'!$D$9="Ja",SUMIFS('3. Raindance'!E:E,'3. Raindance'!AB:AB,Blad1!J29),0)</f>
        <v>0</v>
      </c>
      <c r="N29" s="83">
        <f>Kontotabell!E32</f>
        <v>0</v>
      </c>
      <c r="O29" s="9">
        <f>IF(N29="",0,SUMIFS('3. Raindance'!C:C,'3. Raindance'!B:B,N29&amp;"*"))</f>
        <v>0</v>
      </c>
      <c r="P29">
        <f>IF('3. Raindance'!$D$9="Ja",SUMIFS('3. Raindance'!D:D,'3. Raindance'!AC:AC,Blad1!N29),0)</f>
        <v>0</v>
      </c>
      <c r="Q29">
        <f>IF('3. Raindance'!$D$9="Ja",SUMIFS('3. Raindance'!E:E,'3. Raindance'!AB:AB,Blad1!N29),0)</f>
        <v>0</v>
      </c>
      <c r="R29" s="83">
        <f>Kontotabell!F32</f>
        <v>0</v>
      </c>
      <c r="S29" s="9">
        <f>IF(R29="",0,SUMIFS('3. Raindance'!C:C,'3. Raindance'!B:B,R29&amp;"*"))</f>
        <v>0</v>
      </c>
      <c r="T29">
        <f>IF('3. Raindance'!$D$9="Ja",SUMIFS('3. Raindance'!D:D,'3. Raindance'!AC:AC,Blad1!R29),0)</f>
        <v>0</v>
      </c>
      <c r="U29">
        <f>IF('3. Raindance'!$D$9="Ja",SUMIFS('3. Raindance'!E:E,'3. Raindance'!AB:AB,Blad1!R29),0)</f>
        <v>0</v>
      </c>
      <c r="V29" s="83">
        <f>Kontotabell!G32</f>
        <v>0</v>
      </c>
      <c r="W29" s="9">
        <f>IF(V29="",0,SUMIFS('3. Raindance'!C:C,'3. Raindance'!B:B,V29&amp;"*"))</f>
        <v>0</v>
      </c>
      <c r="X29">
        <f>IF('3. Raindance'!$D$9="Ja",SUMIFS('3. Raindance'!D:D,'3. Raindance'!AC:AC,Blad1!V29),0)</f>
        <v>0</v>
      </c>
      <c r="Y29">
        <f>IF('3. Raindance'!$D$9="Ja",SUMIFS('3. Raindance'!E:E,'3. Raindance'!AB:AB,Blad1!V29),0)</f>
        <v>0</v>
      </c>
      <c r="Z29" s="83">
        <f>Kontotabell!H32</f>
        <v>0</v>
      </c>
      <c r="AA29" s="129">
        <f>IF(Z29="",0,SUMIFS('3. Raindance'!C:C,'3. Raindance'!B:B,Z29&amp;"*"))</f>
        <v>0</v>
      </c>
      <c r="AB29" s="128">
        <f>IF('3. Raindance'!$D$9="Ja",SUMIFS('3. Raindance'!D:D,'3. Raindance'!AC:AC,Blad1!Z29),0)</f>
        <v>0</v>
      </c>
      <c r="AC29" s="128">
        <f>IF('3. Raindance'!$D$9="Ja",SUMIFS('3. Raindance'!E:E,'3. Raindance'!AC:AC,Blad1!Z29),0)</f>
        <v>0</v>
      </c>
      <c r="AD29" s="83">
        <f>Kontotabell!I32</f>
        <v>0</v>
      </c>
      <c r="AE29" s="9">
        <f>IF(AD29="",0,SUMIFS('3. Raindance'!C:C,'3. Raindance'!B:B,AD29&amp;"*"))</f>
        <v>0</v>
      </c>
      <c r="AF29">
        <f>IF('3. Raindance'!$D$9="Ja",SUMIFS('3. Raindance'!D:D,'3. Raindance'!AC:AC,Blad1!AD29),0)</f>
        <v>0</v>
      </c>
      <c r="AG29">
        <f>IF('3. Raindance'!$D$9="Ja",SUMIFS('3. Raindance'!E:E,'3. Raindance'!AB:AB,Blad1!AD29),0)</f>
        <v>0</v>
      </c>
      <c r="AH29" s="83">
        <f>Kontotabell!J32</f>
        <v>0</v>
      </c>
      <c r="AI29" s="9">
        <f>IF(AH29="",0,SUMIFS('3. Raindance'!C:C,'3. Raindance'!B:B,AH29&amp;"*"))</f>
        <v>0</v>
      </c>
      <c r="AJ29">
        <f>IF('3. Raindance'!$D$9="Ja",SUMIFS('3. Raindance'!D:D,'3. Raindance'!AC:AC,Blad1!AH29),0)</f>
        <v>0</v>
      </c>
      <c r="AK29">
        <f>IF('3. Raindance'!$D$9="Ja",SUMIFS('3. Raindance'!E:E,'3. Raindance'!AB:AB,Blad1!AH29),0)</f>
        <v>0</v>
      </c>
    </row>
    <row r="30" spans="2:37" x14ac:dyDescent="0.25">
      <c r="B30" s="22">
        <f>Kontotabell!B33</f>
        <v>0</v>
      </c>
      <c r="C30" s="9">
        <f>IF(B30="",0,SUMIFS('3. Raindance'!C:C,'3. Raindance'!B:B,B30&amp;"*"))</f>
        <v>0</v>
      </c>
      <c r="D30">
        <f>IF('3. Raindance'!$D$9="Ja",SUMIFS('3. Raindance'!D:D,'3. Raindance'!AC:AC,Blad1!B30),0)</f>
        <v>0</v>
      </c>
      <c r="E30">
        <f>IF('3. Raindance'!$D$9="Ja",SUMIFS('3. Raindance'!E:E,'3. Raindance'!AB:AB,Blad1!B30),0)</f>
        <v>0</v>
      </c>
      <c r="F30" s="83">
        <f>Kontotabell!C33</f>
        <v>0</v>
      </c>
      <c r="G30" s="9">
        <f>IF(F30="",0,SUMIFS('3. Raindance'!C:C,'3. Raindance'!B:B,F30&amp;"*"))</f>
        <v>0</v>
      </c>
      <c r="H30">
        <f>IF('3. Raindance'!$D$9="Ja",SUMIFS('3. Raindance'!D:D,'3. Raindance'!AC:AC,Blad1!F30),0)</f>
        <v>0</v>
      </c>
      <c r="I30">
        <f>IF('3. Raindance'!$D$9="Ja",SUMIFS('3. Raindance'!E:E,'3. Raindance'!AB:AB,Blad1!F30),0)</f>
        <v>0</v>
      </c>
      <c r="J30" s="83">
        <f>Kontotabell!D33</f>
        <v>0</v>
      </c>
      <c r="K30" s="9">
        <f>IF(J30="",0,SUMIFS('3. Raindance'!C:C,'3. Raindance'!B:B,J30&amp;"*"))</f>
        <v>0</v>
      </c>
      <c r="L30">
        <f>IF('3. Raindance'!$D$9="Ja",SUMIFS('3. Raindance'!D:D,'3. Raindance'!AC:AC,Blad1!J30),0)</f>
        <v>0</v>
      </c>
      <c r="M30">
        <f>IF('3. Raindance'!$D$9="Ja",SUMIFS('3. Raindance'!E:E,'3. Raindance'!AB:AB,Blad1!J30),0)</f>
        <v>0</v>
      </c>
      <c r="N30" s="83">
        <f>Kontotabell!E33</f>
        <v>0</v>
      </c>
      <c r="O30" s="9">
        <f>IF(N30="",0,SUMIFS('3. Raindance'!C:C,'3. Raindance'!B:B,N30&amp;"*"))</f>
        <v>0</v>
      </c>
      <c r="P30">
        <f>IF('3. Raindance'!$D$9="Ja",SUMIFS('3. Raindance'!D:D,'3. Raindance'!AC:AC,Blad1!N30),0)</f>
        <v>0</v>
      </c>
      <c r="Q30">
        <f>IF('3. Raindance'!$D$9="Ja",SUMIFS('3. Raindance'!E:E,'3. Raindance'!AB:AB,Blad1!N30),0)</f>
        <v>0</v>
      </c>
      <c r="R30" s="83">
        <f>Kontotabell!F33</f>
        <v>0</v>
      </c>
      <c r="S30" s="9">
        <f>IF(R30="",0,SUMIFS('3. Raindance'!C:C,'3. Raindance'!B:B,R30&amp;"*"))</f>
        <v>0</v>
      </c>
      <c r="T30">
        <f>IF('3. Raindance'!$D$9="Ja",SUMIFS('3. Raindance'!D:D,'3. Raindance'!AC:AC,Blad1!R30),0)</f>
        <v>0</v>
      </c>
      <c r="U30">
        <f>IF('3. Raindance'!$D$9="Ja",SUMIFS('3. Raindance'!E:E,'3. Raindance'!AB:AB,Blad1!R30),0)</f>
        <v>0</v>
      </c>
      <c r="V30" s="83">
        <f>Kontotabell!G33</f>
        <v>0</v>
      </c>
      <c r="W30" s="9">
        <f>IF(V30="",0,SUMIFS('3. Raindance'!C:C,'3. Raindance'!B:B,V30&amp;"*"))</f>
        <v>0</v>
      </c>
      <c r="X30">
        <f>IF('3. Raindance'!$D$9="Ja",SUMIFS('3. Raindance'!D:D,'3. Raindance'!AC:AC,Blad1!V30),0)</f>
        <v>0</v>
      </c>
      <c r="Y30">
        <f>IF('3. Raindance'!$D$9="Ja",SUMIFS('3. Raindance'!E:E,'3. Raindance'!AB:AB,Blad1!V30),0)</f>
        <v>0</v>
      </c>
      <c r="Z30" s="83">
        <f>Kontotabell!H33</f>
        <v>0</v>
      </c>
      <c r="AA30" s="129">
        <f>IF(Z30="",0,SUMIFS('3. Raindance'!C:C,'3. Raindance'!B:B,Z30&amp;"*"))</f>
        <v>0</v>
      </c>
      <c r="AB30" s="128">
        <f>IF('3. Raindance'!$D$9="Ja",SUMIFS('3. Raindance'!D:D,'3. Raindance'!AC:AC,Blad1!Z30),0)</f>
        <v>0</v>
      </c>
      <c r="AC30" s="128">
        <f>IF('3. Raindance'!$D$9="Ja",SUMIFS('3. Raindance'!E:E,'3. Raindance'!AC:AC,Blad1!Z30),0)</f>
        <v>0</v>
      </c>
      <c r="AD30" s="83">
        <f>Kontotabell!I33</f>
        <v>0</v>
      </c>
      <c r="AE30" s="9">
        <f>IF(AD30="",0,SUMIFS('3. Raindance'!C:C,'3. Raindance'!B:B,AD30&amp;"*"))</f>
        <v>0</v>
      </c>
      <c r="AF30">
        <f>IF('3. Raindance'!$D$9="Ja",SUMIFS('3. Raindance'!D:D,'3. Raindance'!AC:AC,Blad1!AD30),0)</f>
        <v>0</v>
      </c>
      <c r="AG30">
        <f>IF('3. Raindance'!$D$9="Ja",SUMIFS('3. Raindance'!E:E,'3. Raindance'!AB:AB,Blad1!AD30),0)</f>
        <v>0</v>
      </c>
      <c r="AH30" s="83">
        <f>Kontotabell!J33</f>
        <v>0</v>
      </c>
      <c r="AI30" s="9">
        <f>IF(AH30="",0,SUMIFS('3. Raindance'!C:C,'3. Raindance'!B:B,AH30&amp;"*"))</f>
        <v>0</v>
      </c>
      <c r="AJ30">
        <f>IF('3. Raindance'!$D$9="Ja",SUMIFS('3. Raindance'!D:D,'3. Raindance'!AC:AC,Blad1!AH30),0)</f>
        <v>0</v>
      </c>
      <c r="AK30">
        <f>IF('3. Raindance'!$D$9="Ja",SUMIFS('3. Raindance'!E:E,'3. Raindance'!AB:AB,Blad1!AH30),0)</f>
        <v>0</v>
      </c>
    </row>
    <row r="31" spans="2:37" x14ac:dyDescent="0.25">
      <c r="B31" s="22">
        <f>Kontotabell!B34</f>
        <v>0</v>
      </c>
      <c r="C31" s="9">
        <f>IF(B31="",0,SUMIFS('3. Raindance'!C:C,'3. Raindance'!B:B,B31&amp;"*"))</f>
        <v>0</v>
      </c>
      <c r="D31">
        <f>IF('3. Raindance'!$D$9="Ja",SUMIFS('3. Raindance'!D:D,'3. Raindance'!AC:AC,Blad1!B31),0)</f>
        <v>0</v>
      </c>
      <c r="E31">
        <f>IF('3. Raindance'!$D$9="Ja",SUMIFS('3. Raindance'!E:E,'3. Raindance'!AB:AB,Blad1!B31),0)</f>
        <v>0</v>
      </c>
      <c r="F31" s="83">
        <f>Kontotabell!C34</f>
        <v>0</v>
      </c>
      <c r="G31" s="9">
        <f>IF(F31="",0,SUMIFS('3. Raindance'!C:C,'3. Raindance'!B:B,F31&amp;"*"))</f>
        <v>0</v>
      </c>
      <c r="H31">
        <f>IF('3. Raindance'!$D$9="Ja",SUMIFS('3. Raindance'!D:D,'3. Raindance'!AC:AC,Blad1!F31),0)</f>
        <v>0</v>
      </c>
      <c r="I31">
        <f>IF('3. Raindance'!$D$9="Ja",SUMIFS('3. Raindance'!E:E,'3. Raindance'!AB:AB,Blad1!F31),0)</f>
        <v>0</v>
      </c>
      <c r="J31" s="83">
        <f>Kontotabell!D34</f>
        <v>0</v>
      </c>
      <c r="K31" s="9">
        <f>IF(J31="",0,SUMIFS('3. Raindance'!C:C,'3. Raindance'!B:B,J31&amp;"*"))</f>
        <v>0</v>
      </c>
      <c r="L31">
        <f>IF('3. Raindance'!$D$9="Ja",SUMIFS('3. Raindance'!D:D,'3. Raindance'!AC:AC,Blad1!J31),0)</f>
        <v>0</v>
      </c>
      <c r="M31">
        <f>IF('3. Raindance'!$D$9="Ja",SUMIFS('3. Raindance'!E:E,'3. Raindance'!AB:AB,Blad1!J31),0)</f>
        <v>0</v>
      </c>
      <c r="N31" s="83">
        <f>Kontotabell!E34</f>
        <v>0</v>
      </c>
      <c r="O31" s="9">
        <f>IF(N31="",0,SUMIFS('3. Raindance'!C:C,'3. Raindance'!B:B,N31&amp;"*"))</f>
        <v>0</v>
      </c>
      <c r="P31">
        <f>IF('3. Raindance'!$D$9="Ja",SUMIFS('3. Raindance'!D:D,'3. Raindance'!AC:AC,Blad1!N31),0)</f>
        <v>0</v>
      </c>
      <c r="Q31">
        <f>IF('3. Raindance'!$D$9="Ja",SUMIFS('3. Raindance'!E:E,'3. Raindance'!AB:AB,Blad1!N31),0)</f>
        <v>0</v>
      </c>
      <c r="R31" s="83">
        <f>Kontotabell!F34</f>
        <v>0</v>
      </c>
      <c r="S31" s="9">
        <f>IF(R31="",0,SUMIFS('3. Raindance'!C:C,'3. Raindance'!B:B,R31&amp;"*"))</f>
        <v>0</v>
      </c>
      <c r="T31">
        <f>IF('3. Raindance'!$D$9="Ja",SUMIFS('3. Raindance'!D:D,'3. Raindance'!AC:AC,Blad1!R31),0)</f>
        <v>0</v>
      </c>
      <c r="U31">
        <f>IF('3. Raindance'!$D$9="Ja",SUMIFS('3. Raindance'!E:E,'3. Raindance'!AB:AB,Blad1!R31),0)</f>
        <v>0</v>
      </c>
      <c r="V31" s="83">
        <f>Kontotabell!G34</f>
        <v>0</v>
      </c>
      <c r="W31" s="9">
        <f>IF(V31="",0,SUMIFS('3. Raindance'!C:C,'3. Raindance'!B:B,V31&amp;"*"))</f>
        <v>0</v>
      </c>
      <c r="X31">
        <f>IF('3. Raindance'!$D$9="Ja",SUMIFS('3. Raindance'!D:D,'3. Raindance'!AC:AC,Blad1!V31),0)</f>
        <v>0</v>
      </c>
      <c r="Y31">
        <f>IF('3. Raindance'!$D$9="Ja",SUMIFS('3. Raindance'!E:E,'3. Raindance'!AB:AB,Blad1!V31),0)</f>
        <v>0</v>
      </c>
      <c r="Z31" s="83">
        <f>Kontotabell!H34</f>
        <v>0</v>
      </c>
      <c r="AA31" s="129">
        <f>IF(Z31="",0,SUMIFS('3. Raindance'!C:C,'3. Raindance'!B:B,Z31&amp;"*"))</f>
        <v>0</v>
      </c>
      <c r="AB31" s="128">
        <f>IF('3. Raindance'!$D$9="Ja",SUMIFS('3. Raindance'!D:D,'3. Raindance'!AC:AC,Blad1!Z31),0)</f>
        <v>0</v>
      </c>
      <c r="AC31" s="128">
        <f>IF('3. Raindance'!$D$9="Ja",SUMIFS('3. Raindance'!E:E,'3. Raindance'!AC:AC,Blad1!Z31),0)</f>
        <v>0</v>
      </c>
      <c r="AD31" s="83">
        <f>Kontotabell!I34</f>
        <v>0</v>
      </c>
      <c r="AE31" s="9">
        <f>IF(AD31="",0,SUMIFS('3. Raindance'!C:C,'3. Raindance'!B:B,AD31&amp;"*"))</f>
        <v>0</v>
      </c>
      <c r="AF31">
        <f>IF('3. Raindance'!$D$9="Ja",SUMIFS('3. Raindance'!D:D,'3. Raindance'!AC:AC,Blad1!AD31),0)</f>
        <v>0</v>
      </c>
      <c r="AG31">
        <f>IF('3. Raindance'!$D$9="Ja",SUMIFS('3. Raindance'!E:E,'3. Raindance'!AB:AB,Blad1!AD31),0)</f>
        <v>0</v>
      </c>
      <c r="AH31" s="83">
        <f>Kontotabell!J34</f>
        <v>0</v>
      </c>
      <c r="AI31" s="9">
        <f>IF(AH31="",0,SUMIFS('3. Raindance'!C:C,'3. Raindance'!B:B,AH31&amp;"*"))</f>
        <v>0</v>
      </c>
      <c r="AJ31">
        <f>IF('3. Raindance'!$D$9="Ja",SUMIFS('3. Raindance'!D:D,'3. Raindance'!AC:AC,Blad1!AH31),0)</f>
        <v>0</v>
      </c>
      <c r="AK31">
        <f>IF('3. Raindance'!$D$9="Ja",SUMIFS('3. Raindance'!E:E,'3. Raindance'!AB:AB,Blad1!AH31),0)</f>
        <v>0</v>
      </c>
    </row>
    <row r="32" spans="2:37" x14ac:dyDescent="0.25">
      <c r="B32" s="22">
        <f>Kontotabell!B35</f>
        <v>0</v>
      </c>
      <c r="C32" s="9">
        <f>IF(B32="",0,SUMIFS('3. Raindance'!C:C,'3. Raindance'!B:B,B32&amp;"*"))</f>
        <v>0</v>
      </c>
      <c r="D32">
        <f>IF('3. Raindance'!$D$9="Ja",SUMIFS('3. Raindance'!D:D,'3. Raindance'!AC:AC,Blad1!B32),0)</f>
        <v>0</v>
      </c>
      <c r="E32">
        <f>IF('3. Raindance'!$D$9="Ja",SUMIFS('3. Raindance'!E:E,'3. Raindance'!AB:AB,Blad1!B32),0)</f>
        <v>0</v>
      </c>
      <c r="F32" s="83">
        <f>Kontotabell!C35</f>
        <v>0</v>
      </c>
      <c r="G32" s="9">
        <f>IF(F32="",0,SUMIFS('3. Raindance'!C:C,'3. Raindance'!B:B,F32&amp;"*"))</f>
        <v>0</v>
      </c>
      <c r="H32">
        <f>IF('3. Raindance'!$D$9="Ja",SUMIFS('3. Raindance'!D:D,'3. Raindance'!AC:AC,Blad1!F32),0)</f>
        <v>0</v>
      </c>
      <c r="I32">
        <f>IF('3. Raindance'!$D$9="Ja",SUMIFS('3. Raindance'!E:E,'3. Raindance'!AB:AB,Blad1!F32),0)</f>
        <v>0</v>
      </c>
      <c r="J32" s="83">
        <f>Kontotabell!D35</f>
        <v>0</v>
      </c>
      <c r="K32" s="9">
        <f>IF(J32="",0,SUMIFS('3. Raindance'!C:C,'3. Raindance'!B:B,J32&amp;"*"))</f>
        <v>0</v>
      </c>
      <c r="L32">
        <f>IF('3. Raindance'!$D$9="Ja",SUMIFS('3. Raindance'!D:D,'3. Raindance'!AC:AC,Blad1!J32),0)</f>
        <v>0</v>
      </c>
      <c r="M32">
        <f>IF('3. Raindance'!$D$9="Ja",SUMIFS('3. Raindance'!E:E,'3. Raindance'!AB:AB,Blad1!J32),0)</f>
        <v>0</v>
      </c>
      <c r="N32" s="83">
        <f>Kontotabell!E35</f>
        <v>0</v>
      </c>
      <c r="O32" s="9">
        <f>IF(N32="",0,SUMIFS('3. Raindance'!C:C,'3. Raindance'!B:B,N32&amp;"*"))</f>
        <v>0</v>
      </c>
      <c r="P32">
        <f>IF('3. Raindance'!$D$9="Ja",SUMIFS('3. Raindance'!D:D,'3. Raindance'!AC:AC,Blad1!N32),0)</f>
        <v>0</v>
      </c>
      <c r="Q32">
        <f>IF('3. Raindance'!$D$9="Ja",SUMIFS('3. Raindance'!E:E,'3. Raindance'!AB:AB,Blad1!N32),0)</f>
        <v>0</v>
      </c>
      <c r="R32" s="83">
        <f>Kontotabell!F35</f>
        <v>0</v>
      </c>
      <c r="S32" s="9">
        <f>IF(R32="",0,SUMIFS('3. Raindance'!C:C,'3. Raindance'!B:B,R32&amp;"*"))</f>
        <v>0</v>
      </c>
      <c r="T32">
        <f>IF('3. Raindance'!$D$9="Ja",SUMIFS('3. Raindance'!D:D,'3. Raindance'!AC:AC,Blad1!R32),0)</f>
        <v>0</v>
      </c>
      <c r="U32">
        <f>IF('3. Raindance'!$D$9="Ja",SUMIFS('3. Raindance'!E:E,'3. Raindance'!AB:AB,Blad1!R32),0)</f>
        <v>0</v>
      </c>
      <c r="V32" s="83">
        <f>Kontotabell!G35</f>
        <v>0</v>
      </c>
      <c r="W32" s="9">
        <f>IF(V32="",0,SUMIFS('3. Raindance'!C:C,'3. Raindance'!B:B,V32&amp;"*"))</f>
        <v>0</v>
      </c>
      <c r="X32">
        <f>IF('3. Raindance'!$D$9="Ja",SUMIFS('3. Raindance'!D:D,'3. Raindance'!AC:AC,Blad1!V32),0)</f>
        <v>0</v>
      </c>
      <c r="Y32">
        <f>IF('3. Raindance'!$D$9="Ja",SUMIFS('3. Raindance'!E:E,'3. Raindance'!AB:AB,Blad1!V32),0)</f>
        <v>0</v>
      </c>
      <c r="Z32" s="83">
        <f>Kontotabell!H35</f>
        <v>0</v>
      </c>
      <c r="AA32" s="129">
        <f>IF(Z32="",0,SUMIFS('3. Raindance'!C:C,'3. Raindance'!B:B,Z32&amp;"*"))</f>
        <v>0</v>
      </c>
      <c r="AB32" s="128">
        <f>IF('3. Raindance'!$D$9="Ja",SUMIFS('3. Raindance'!D:D,'3. Raindance'!AC:AC,Blad1!Z32),0)</f>
        <v>0</v>
      </c>
      <c r="AC32" s="128">
        <f>IF('3. Raindance'!$D$9="Ja",SUMIFS('3. Raindance'!E:E,'3. Raindance'!AC:AC,Blad1!Z32),0)</f>
        <v>0</v>
      </c>
      <c r="AD32" s="83">
        <f>Kontotabell!I35</f>
        <v>0</v>
      </c>
      <c r="AE32" s="9">
        <f>IF(AD32="",0,SUMIFS('3. Raindance'!C:C,'3. Raindance'!B:B,AD32&amp;"*"))</f>
        <v>0</v>
      </c>
      <c r="AF32">
        <f>IF('3. Raindance'!$D$9="Ja",SUMIFS('3. Raindance'!D:D,'3. Raindance'!AC:AC,Blad1!AD32),0)</f>
        <v>0</v>
      </c>
      <c r="AG32">
        <f>IF('3. Raindance'!$D$9="Ja",SUMIFS('3. Raindance'!E:E,'3. Raindance'!AB:AB,Blad1!AD32),0)</f>
        <v>0</v>
      </c>
      <c r="AH32" s="83">
        <f>Kontotabell!J35</f>
        <v>0</v>
      </c>
      <c r="AI32" s="9">
        <f>IF(AH32="",0,SUMIFS('3. Raindance'!C:C,'3. Raindance'!B:B,AH32&amp;"*"))</f>
        <v>0</v>
      </c>
      <c r="AJ32">
        <f>IF('3. Raindance'!$D$9="Ja",SUMIFS('3. Raindance'!D:D,'3. Raindance'!AC:AC,Blad1!AH32),0)</f>
        <v>0</v>
      </c>
      <c r="AK32">
        <f>IF('3. Raindance'!$D$9="Ja",SUMIFS('3. Raindance'!E:E,'3. Raindance'!AB:AB,Blad1!AH32),0)</f>
        <v>0</v>
      </c>
    </row>
    <row r="33" spans="2:37" x14ac:dyDescent="0.25">
      <c r="B33" s="22">
        <f>Kontotabell!B36</f>
        <v>0</v>
      </c>
      <c r="C33" s="9">
        <f>IF(B33="",0,SUMIFS('3. Raindance'!C:C,'3. Raindance'!B:B,B33&amp;"*"))</f>
        <v>0</v>
      </c>
      <c r="D33">
        <f>IF('3. Raindance'!$D$9="Ja",SUMIFS('3. Raindance'!D:D,'3. Raindance'!AC:AC,Blad1!B33),0)</f>
        <v>0</v>
      </c>
      <c r="E33">
        <f>IF('3. Raindance'!$D$9="Ja",SUMIFS('3. Raindance'!E:E,'3. Raindance'!AB:AB,Blad1!B33),0)</f>
        <v>0</v>
      </c>
      <c r="F33" s="83">
        <f>Kontotabell!C36</f>
        <v>0</v>
      </c>
      <c r="G33" s="9">
        <f>IF(F33="",0,SUMIFS('3. Raindance'!C:C,'3. Raindance'!B:B,F33&amp;"*"))</f>
        <v>0</v>
      </c>
      <c r="H33">
        <f>IF('3. Raindance'!$D$9="Ja",SUMIFS('3. Raindance'!D:D,'3. Raindance'!AC:AC,Blad1!F33),0)</f>
        <v>0</v>
      </c>
      <c r="I33">
        <f>IF('3. Raindance'!$D$9="Ja",SUMIFS('3. Raindance'!E:E,'3. Raindance'!AB:AB,Blad1!F33),0)</f>
        <v>0</v>
      </c>
      <c r="J33" s="83">
        <f>Kontotabell!D36</f>
        <v>0</v>
      </c>
      <c r="K33" s="9">
        <f>IF(J33="",0,SUMIFS('3. Raindance'!C:C,'3. Raindance'!B:B,J33&amp;"*"))</f>
        <v>0</v>
      </c>
      <c r="L33">
        <f>IF('3. Raindance'!$D$9="Ja",SUMIFS('3. Raindance'!D:D,'3. Raindance'!AC:AC,Blad1!J33),0)</f>
        <v>0</v>
      </c>
      <c r="M33">
        <f>IF('3. Raindance'!$D$9="Ja",SUMIFS('3. Raindance'!E:E,'3. Raindance'!AB:AB,Blad1!J33),0)</f>
        <v>0</v>
      </c>
      <c r="N33" s="83">
        <f>Kontotabell!E36</f>
        <v>0</v>
      </c>
      <c r="O33" s="9">
        <f>IF(N33="",0,SUMIFS('3. Raindance'!C:C,'3. Raindance'!B:B,N33&amp;"*"))</f>
        <v>0</v>
      </c>
      <c r="P33">
        <f>IF('3. Raindance'!$D$9="Ja",SUMIFS('3. Raindance'!D:D,'3. Raindance'!AC:AC,Blad1!N33),0)</f>
        <v>0</v>
      </c>
      <c r="Q33">
        <f>IF('3. Raindance'!$D$9="Ja",SUMIFS('3. Raindance'!E:E,'3. Raindance'!AB:AB,Blad1!N33),0)</f>
        <v>0</v>
      </c>
      <c r="R33" s="83">
        <f>Kontotabell!F36</f>
        <v>0</v>
      </c>
      <c r="S33" s="9">
        <f>IF(R33="",0,SUMIFS('3. Raindance'!C:C,'3. Raindance'!B:B,R33&amp;"*"))</f>
        <v>0</v>
      </c>
      <c r="T33">
        <f>IF('3. Raindance'!$D$9="Ja",SUMIFS('3. Raindance'!D:D,'3. Raindance'!AC:AC,Blad1!R33),0)</f>
        <v>0</v>
      </c>
      <c r="U33">
        <f>IF('3. Raindance'!$D$9="Ja",SUMIFS('3. Raindance'!E:E,'3. Raindance'!AB:AB,Blad1!R33),0)</f>
        <v>0</v>
      </c>
      <c r="V33" s="83">
        <f>Kontotabell!G36</f>
        <v>0</v>
      </c>
      <c r="W33" s="9">
        <f>IF(V33="",0,SUMIFS('3. Raindance'!C:C,'3. Raindance'!B:B,V33&amp;"*"))</f>
        <v>0</v>
      </c>
      <c r="X33">
        <f>IF('3. Raindance'!$D$9="Ja",SUMIFS('3. Raindance'!D:D,'3. Raindance'!AC:AC,Blad1!V33),0)</f>
        <v>0</v>
      </c>
      <c r="Y33">
        <f>IF('3. Raindance'!$D$9="Ja",SUMIFS('3. Raindance'!E:E,'3. Raindance'!AB:AB,Blad1!V33),0)</f>
        <v>0</v>
      </c>
      <c r="Z33" s="83">
        <f>Kontotabell!H36</f>
        <v>0</v>
      </c>
      <c r="AA33" s="129">
        <f>IF(Z33="",0,SUMIFS('3. Raindance'!C:C,'3. Raindance'!B:B,Z33&amp;"*"))</f>
        <v>0</v>
      </c>
      <c r="AB33" s="128">
        <f>IF('3. Raindance'!$D$9="Ja",SUMIFS('3. Raindance'!D:D,'3. Raindance'!AC:AC,Blad1!Z33),0)</f>
        <v>0</v>
      </c>
      <c r="AC33" s="128">
        <f>IF('3. Raindance'!$D$9="Ja",SUMIFS('3. Raindance'!E:E,'3. Raindance'!AC:AC,Blad1!Z33),0)</f>
        <v>0</v>
      </c>
      <c r="AD33" s="83">
        <f>Kontotabell!I36</f>
        <v>0</v>
      </c>
      <c r="AE33" s="9">
        <f>IF(AD33="",0,SUMIFS('3. Raindance'!C:C,'3. Raindance'!B:B,AD33&amp;"*"))</f>
        <v>0</v>
      </c>
      <c r="AF33">
        <f>IF('3. Raindance'!$D$9="Ja",SUMIFS('3. Raindance'!D:D,'3. Raindance'!AC:AC,Blad1!AD33),0)</f>
        <v>0</v>
      </c>
      <c r="AG33">
        <f>IF('3. Raindance'!$D$9="Ja",SUMIFS('3. Raindance'!E:E,'3. Raindance'!AB:AB,Blad1!AD33),0)</f>
        <v>0</v>
      </c>
      <c r="AH33" s="83">
        <f>Kontotabell!J36</f>
        <v>0</v>
      </c>
      <c r="AI33" s="9">
        <f>IF(AH33="",0,SUMIFS('3. Raindance'!C:C,'3. Raindance'!B:B,AH33&amp;"*"))</f>
        <v>0</v>
      </c>
      <c r="AJ33">
        <f>IF('3. Raindance'!$D$9="Ja",SUMIFS('3. Raindance'!D:D,'3. Raindance'!AC:AC,Blad1!AH33),0)</f>
        <v>0</v>
      </c>
      <c r="AK33">
        <f>IF('3. Raindance'!$D$9="Ja",SUMIFS('3. Raindance'!E:E,'3. Raindance'!AB:AB,Blad1!AH33),0)</f>
        <v>0</v>
      </c>
    </row>
    <row r="34" spans="2:37" x14ac:dyDescent="0.25">
      <c r="B34" s="22">
        <f>Kontotabell!B37</f>
        <v>0</v>
      </c>
      <c r="C34" s="9">
        <f>IF(B34="",0,SUMIFS('3. Raindance'!C:C,'3. Raindance'!B:B,B34&amp;"*"))</f>
        <v>0</v>
      </c>
      <c r="D34">
        <f>IF('3. Raindance'!$D$9="Ja",SUMIFS('3. Raindance'!D:D,'3. Raindance'!AC:AC,Blad1!B34),0)</f>
        <v>0</v>
      </c>
      <c r="E34">
        <f>IF('3. Raindance'!$D$9="Ja",SUMIFS('3. Raindance'!E:E,'3. Raindance'!AB:AB,Blad1!B34),0)</f>
        <v>0</v>
      </c>
      <c r="F34" s="83">
        <f>Kontotabell!C37</f>
        <v>0</v>
      </c>
      <c r="G34" s="9">
        <f>IF(F34="",0,SUMIFS('3. Raindance'!C:C,'3. Raindance'!B:B,F34&amp;"*"))</f>
        <v>0</v>
      </c>
      <c r="H34">
        <f>IF('3. Raindance'!$D$9="Ja",SUMIFS('3. Raindance'!D:D,'3. Raindance'!AC:AC,Blad1!F34),0)</f>
        <v>0</v>
      </c>
      <c r="I34">
        <f>IF('3. Raindance'!$D$9="Ja",SUMIFS('3. Raindance'!E:E,'3. Raindance'!AB:AB,Blad1!F34),0)</f>
        <v>0</v>
      </c>
      <c r="J34" s="83">
        <f>Kontotabell!D37</f>
        <v>0</v>
      </c>
      <c r="K34" s="9">
        <f>IF(J34="",0,SUMIFS('3. Raindance'!C:C,'3. Raindance'!B:B,J34&amp;"*"))</f>
        <v>0</v>
      </c>
      <c r="L34">
        <f>IF('3. Raindance'!$D$9="Ja",SUMIFS('3. Raindance'!D:D,'3. Raindance'!AC:AC,Blad1!J34),0)</f>
        <v>0</v>
      </c>
      <c r="M34">
        <f>IF('3. Raindance'!$D$9="Ja",SUMIFS('3. Raindance'!E:E,'3. Raindance'!AB:AB,Blad1!J34),0)</f>
        <v>0</v>
      </c>
      <c r="N34" s="83">
        <f>Kontotabell!E37</f>
        <v>0</v>
      </c>
      <c r="O34" s="9">
        <f>IF(N34="",0,SUMIFS('3. Raindance'!C:C,'3. Raindance'!B:B,N34&amp;"*"))</f>
        <v>0</v>
      </c>
      <c r="P34">
        <f>IF('3. Raindance'!$D$9="Ja",SUMIFS('3. Raindance'!D:D,'3. Raindance'!AC:AC,Blad1!N34),0)</f>
        <v>0</v>
      </c>
      <c r="Q34">
        <f>IF('3. Raindance'!$D$9="Ja",SUMIFS('3. Raindance'!E:E,'3. Raindance'!AB:AB,Blad1!N34),0)</f>
        <v>0</v>
      </c>
      <c r="R34" s="83">
        <f>Kontotabell!F37</f>
        <v>0</v>
      </c>
      <c r="S34" s="9">
        <f>IF(R34="",0,SUMIFS('3. Raindance'!C:C,'3. Raindance'!B:B,R34&amp;"*"))</f>
        <v>0</v>
      </c>
      <c r="T34">
        <f>IF('3. Raindance'!$D$9="Ja",SUMIFS('3. Raindance'!D:D,'3. Raindance'!AC:AC,Blad1!R34),0)</f>
        <v>0</v>
      </c>
      <c r="U34">
        <f>IF('3. Raindance'!$D$9="Ja",SUMIFS('3. Raindance'!E:E,'3. Raindance'!AB:AB,Blad1!R34),0)</f>
        <v>0</v>
      </c>
      <c r="V34" s="83">
        <f>Kontotabell!G37</f>
        <v>0</v>
      </c>
      <c r="W34" s="9">
        <f>IF(V34="",0,SUMIFS('3. Raindance'!C:C,'3. Raindance'!B:B,V34&amp;"*"))</f>
        <v>0</v>
      </c>
      <c r="X34">
        <f>IF('3. Raindance'!$D$9="Ja",SUMIFS('3. Raindance'!D:D,'3. Raindance'!AC:AC,Blad1!V34),0)</f>
        <v>0</v>
      </c>
      <c r="Y34">
        <f>IF('3. Raindance'!$D$9="Ja",SUMIFS('3. Raindance'!E:E,'3. Raindance'!AB:AB,Blad1!V34),0)</f>
        <v>0</v>
      </c>
      <c r="Z34" s="83">
        <f>Kontotabell!H37</f>
        <v>0</v>
      </c>
      <c r="AA34" s="129">
        <f>IF(Z34="",0,SUMIFS('3. Raindance'!C:C,'3. Raindance'!B:B,Z34&amp;"*"))</f>
        <v>0</v>
      </c>
      <c r="AB34" s="128">
        <f>IF('3. Raindance'!$D$9="Ja",SUMIFS('3. Raindance'!D:D,'3. Raindance'!AC:AC,Blad1!Z34),0)</f>
        <v>0</v>
      </c>
      <c r="AC34" s="128">
        <f>IF('3. Raindance'!$D$9="Ja",SUMIFS('3. Raindance'!E:E,'3. Raindance'!AC:AC,Blad1!Z34),0)</f>
        <v>0</v>
      </c>
      <c r="AD34" s="83">
        <f>Kontotabell!I37</f>
        <v>0</v>
      </c>
      <c r="AE34" s="9">
        <f>IF(AD34="",0,SUMIFS('3. Raindance'!C:C,'3. Raindance'!B:B,AD34&amp;"*"))</f>
        <v>0</v>
      </c>
      <c r="AF34">
        <f>IF('3. Raindance'!$D$9="Ja",SUMIFS('3. Raindance'!D:D,'3. Raindance'!AC:AC,Blad1!AD34),0)</f>
        <v>0</v>
      </c>
      <c r="AG34">
        <f>IF('3. Raindance'!$D$9="Ja",SUMIFS('3. Raindance'!E:E,'3. Raindance'!AB:AB,Blad1!AD34),0)</f>
        <v>0</v>
      </c>
      <c r="AH34" s="83">
        <f>Kontotabell!J37</f>
        <v>0</v>
      </c>
      <c r="AI34" s="9">
        <f>IF(AH34="",0,SUMIFS('3. Raindance'!C:C,'3. Raindance'!B:B,AH34&amp;"*"))</f>
        <v>0</v>
      </c>
      <c r="AJ34">
        <f>IF('3. Raindance'!$D$9="Ja",SUMIFS('3. Raindance'!D:D,'3. Raindance'!AC:AC,Blad1!AH34),0)</f>
        <v>0</v>
      </c>
      <c r="AK34">
        <f>IF('3. Raindance'!$D$9="Ja",SUMIFS('3. Raindance'!E:E,'3. Raindance'!AB:AB,Blad1!AH34),0)</f>
        <v>0</v>
      </c>
    </row>
    <row r="35" spans="2:37" x14ac:dyDescent="0.25">
      <c r="B35" s="22">
        <f>Kontotabell!B38</f>
        <v>0</v>
      </c>
      <c r="C35" s="9">
        <f>IF(B35="",0,SUMIFS('3. Raindance'!C:C,'3. Raindance'!B:B,B35&amp;"*"))</f>
        <v>0</v>
      </c>
      <c r="D35">
        <f>IF('3. Raindance'!$D$9="Ja",SUMIFS('3. Raindance'!D:D,'3. Raindance'!AC:AC,Blad1!B35),0)</f>
        <v>0</v>
      </c>
      <c r="E35">
        <f>IF('3. Raindance'!$D$9="Ja",SUMIFS('3. Raindance'!E:E,'3. Raindance'!AB:AB,Blad1!B35),0)</f>
        <v>0</v>
      </c>
      <c r="F35" s="83">
        <f>Kontotabell!C38</f>
        <v>0</v>
      </c>
      <c r="G35" s="9">
        <f>IF(F35="",0,SUMIFS('3. Raindance'!C:C,'3. Raindance'!B:B,F35&amp;"*"))</f>
        <v>0</v>
      </c>
      <c r="H35">
        <f>IF('3. Raindance'!$D$9="Ja",SUMIFS('3. Raindance'!D:D,'3. Raindance'!AC:AC,Blad1!F35),0)</f>
        <v>0</v>
      </c>
      <c r="I35">
        <f>IF('3. Raindance'!$D$9="Ja",SUMIFS('3. Raindance'!E:E,'3. Raindance'!AB:AB,Blad1!F35),0)</f>
        <v>0</v>
      </c>
      <c r="J35" s="83">
        <f>Kontotabell!D38</f>
        <v>0</v>
      </c>
      <c r="K35" s="9">
        <f>IF(J35="",0,SUMIFS('3. Raindance'!C:C,'3. Raindance'!B:B,J35&amp;"*"))</f>
        <v>0</v>
      </c>
      <c r="L35">
        <f>IF('3. Raindance'!$D$9="Ja",SUMIFS('3. Raindance'!D:D,'3. Raindance'!AC:AC,Blad1!J35),0)</f>
        <v>0</v>
      </c>
      <c r="M35">
        <f>IF('3. Raindance'!$D$9="Ja",SUMIFS('3. Raindance'!E:E,'3. Raindance'!AB:AB,Blad1!J35),0)</f>
        <v>0</v>
      </c>
      <c r="N35" s="83">
        <f>Kontotabell!E38</f>
        <v>0</v>
      </c>
      <c r="O35" s="9">
        <f>IF(N35="",0,SUMIFS('3. Raindance'!C:C,'3. Raindance'!B:B,N35&amp;"*"))</f>
        <v>0</v>
      </c>
      <c r="P35">
        <f>IF('3. Raindance'!$D$9="Ja",SUMIFS('3. Raindance'!D:D,'3. Raindance'!AC:AC,Blad1!N35),0)</f>
        <v>0</v>
      </c>
      <c r="Q35">
        <f>IF('3. Raindance'!$D$9="Ja",SUMIFS('3. Raindance'!E:E,'3. Raindance'!AB:AB,Blad1!N35),0)</f>
        <v>0</v>
      </c>
      <c r="R35" s="83">
        <f>Kontotabell!F38</f>
        <v>0</v>
      </c>
      <c r="S35" s="9">
        <f>IF(R35="",0,SUMIFS('3. Raindance'!C:C,'3. Raindance'!B:B,R35&amp;"*"))</f>
        <v>0</v>
      </c>
      <c r="T35">
        <f>IF('3. Raindance'!$D$9="Ja",SUMIFS('3. Raindance'!D:D,'3. Raindance'!AC:AC,Blad1!R35),0)</f>
        <v>0</v>
      </c>
      <c r="U35">
        <f>IF('3. Raindance'!$D$9="Ja",SUMIFS('3. Raindance'!E:E,'3. Raindance'!AB:AB,Blad1!R35),0)</f>
        <v>0</v>
      </c>
      <c r="V35" s="83">
        <f>Kontotabell!G38</f>
        <v>0</v>
      </c>
      <c r="W35" s="9">
        <f>IF(V35="",0,SUMIFS('3. Raindance'!C:C,'3. Raindance'!B:B,V35&amp;"*"))</f>
        <v>0</v>
      </c>
      <c r="X35">
        <f>IF('3. Raindance'!$D$9="Ja",SUMIFS('3. Raindance'!D:D,'3. Raindance'!AC:AC,Blad1!V35),0)</f>
        <v>0</v>
      </c>
      <c r="Y35">
        <f>IF('3. Raindance'!$D$9="Ja",SUMIFS('3. Raindance'!E:E,'3. Raindance'!AB:AB,Blad1!V35),0)</f>
        <v>0</v>
      </c>
      <c r="Z35" s="83">
        <f>Kontotabell!H38</f>
        <v>0</v>
      </c>
      <c r="AA35" s="129">
        <f>IF(Z35="",0,SUMIFS('3. Raindance'!C:C,'3. Raindance'!B:B,Z35&amp;"*"))</f>
        <v>0</v>
      </c>
      <c r="AB35" s="128">
        <f>IF('3. Raindance'!$D$9="Ja",SUMIFS('3. Raindance'!D:D,'3. Raindance'!AC:AC,Blad1!Z35),0)</f>
        <v>0</v>
      </c>
      <c r="AC35" s="128">
        <f>IF('3. Raindance'!$D$9="Ja",SUMIFS('3. Raindance'!E:E,'3. Raindance'!AC:AC,Blad1!Z35),0)</f>
        <v>0</v>
      </c>
      <c r="AD35" s="83">
        <f>Kontotabell!I38</f>
        <v>0</v>
      </c>
      <c r="AE35" s="9">
        <f>IF(AD35="",0,SUMIFS('3. Raindance'!C:C,'3. Raindance'!B:B,AD35&amp;"*"))</f>
        <v>0</v>
      </c>
      <c r="AF35">
        <f>IF('3. Raindance'!$D$9="Ja",SUMIFS('3. Raindance'!D:D,'3. Raindance'!AC:AC,Blad1!AD35),0)</f>
        <v>0</v>
      </c>
      <c r="AG35">
        <f>IF('3. Raindance'!$D$9="Ja",SUMIFS('3. Raindance'!E:E,'3. Raindance'!AB:AB,Blad1!AD35),0)</f>
        <v>0</v>
      </c>
      <c r="AH35" s="83">
        <f>Kontotabell!J38</f>
        <v>0</v>
      </c>
      <c r="AI35" s="9">
        <f>IF(AH35="",0,SUMIFS('3. Raindance'!C:C,'3. Raindance'!B:B,AH35&amp;"*"))</f>
        <v>0</v>
      </c>
      <c r="AJ35">
        <f>IF('3. Raindance'!$D$9="Ja",SUMIFS('3. Raindance'!D:D,'3. Raindance'!AC:AC,Blad1!AH35),0)</f>
        <v>0</v>
      </c>
      <c r="AK35">
        <f>IF('3. Raindance'!$D$9="Ja",SUMIFS('3. Raindance'!E:E,'3. Raindance'!AB:AB,Blad1!AH35),0)</f>
        <v>0</v>
      </c>
    </row>
    <row r="36" spans="2:37" x14ac:dyDescent="0.25">
      <c r="B36" s="22">
        <f>Kontotabell!B39</f>
        <v>0</v>
      </c>
      <c r="C36" s="9">
        <f>IF(B36="",0,SUMIFS('3. Raindance'!C:C,'3. Raindance'!B:B,B36&amp;"*"))</f>
        <v>0</v>
      </c>
      <c r="D36">
        <f>IF('3. Raindance'!$D$9="Ja",SUMIFS('3. Raindance'!D:D,'3. Raindance'!AC:AC,Blad1!B36),0)</f>
        <v>0</v>
      </c>
      <c r="E36">
        <f>IF('3. Raindance'!$D$9="Ja",SUMIFS('3. Raindance'!E:E,'3. Raindance'!AB:AB,Blad1!B36),0)</f>
        <v>0</v>
      </c>
      <c r="F36" s="83">
        <f>Kontotabell!C39</f>
        <v>0</v>
      </c>
      <c r="G36" s="9">
        <f>IF(F36="",0,SUMIFS('3. Raindance'!C:C,'3. Raindance'!B:B,F36&amp;"*"))</f>
        <v>0</v>
      </c>
      <c r="H36">
        <f>IF('3. Raindance'!$D$9="Ja",SUMIFS('3. Raindance'!D:D,'3. Raindance'!AC:AC,Blad1!F36),0)</f>
        <v>0</v>
      </c>
      <c r="I36">
        <f>IF('3. Raindance'!$D$9="Ja",SUMIFS('3. Raindance'!E:E,'3. Raindance'!AB:AB,Blad1!F36),0)</f>
        <v>0</v>
      </c>
      <c r="J36" s="83">
        <f>Kontotabell!D39</f>
        <v>0</v>
      </c>
      <c r="K36" s="9">
        <f>IF(J36="",0,SUMIFS('3. Raindance'!C:C,'3. Raindance'!B:B,J36&amp;"*"))</f>
        <v>0</v>
      </c>
      <c r="L36">
        <f>IF('3. Raindance'!$D$9="Ja",SUMIFS('3. Raindance'!D:D,'3. Raindance'!AC:AC,Blad1!J36),0)</f>
        <v>0</v>
      </c>
      <c r="M36">
        <f>IF('3. Raindance'!$D$9="Ja",SUMIFS('3. Raindance'!E:E,'3. Raindance'!AB:AB,Blad1!J36),0)</f>
        <v>0</v>
      </c>
      <c r="N36" s="83">
        <f>Kontotabell!E39</f>
        <v>0</v>
      </c>
      <c r="O36" s="9">
        <f>IF(N36="",0,SUMIFS('3. Raindance'!C:C,'3. Raindance'!B:B,N36&amp;"*"))</f>
        <v>0</v>
      </c>
      <c r="P36">
        <f>IF('3. Raindance'!$D$9="Ja",SUMIFS('3. Raindance'!D:D,'3. Raindance'!AC:AC,Blad1!N36),0)</f>
        <v>0</v>
      </c>
      <c r="Q36">
        <f>IF('3. Raindance'!$D$9="Ja",SUMIFS('3. Raindance'!E:E,'3. Raindance'!AB:AB,Blad1!N36),0)</f>
        <v>0</v>
      </c>
      <c r="R36" s="83">
        <f>Kontotabell!F39</f>
        <v>0</v>
      </c>
      <c r="S36" s="9">
        <f>IF(R36="",0,SUMIFS('3. Raindance'!C:C,'3. Raindance'!B:B,R36&amp;"*"))</f>
        <v>0</v>
      </c>
      <c r="T36">
        <f>IF('3. Raindance'!$D$9="Ja",SUMIFS('3. Raindance'!D:D,'3. Raindance'!AC:AC,Blad1!R36),0)</f>
        <v>0</v>
      </c>
      <c r="U36">
        <f>IF('3. Raindance'!$D$9="Ja",SUMIFS('3. Raindance'!E:E,'3. Raindance'!AB:AB,Blad1!R36),0)</f>
        <v>0</v>
      </c>
      <c r="V36" s="83">
        <f>Kontotabell!G39</f>
        <v>0</v>
      </c>
      <c r="W36" s="9">
        <f>IF(V36="",0,SUMIFS('3. Raindance'!C:C,'3. Raindance'!B:B,V36&amp;"*"))</f>
        <v>0</v>
      </c>
      <c r="X36">
        <f>IF('3. Raindance'!$D$9="Ja",SUMIFS('3. Raindance'!D:D,'3. Raindance'!AC:AC,Blad1!V36),0)</f>
        <v>0</v>
      </c>
      <c r="Y36">
        <f>IF('3. Raindance'!$D$9="Ja",SUMIFS('3. Raindance'!E:E,'3. Raindance'!AB:AB,Blad1!V36),0)</f>
        <v>0</v>
      </c>
      <c r="Z36" s="83">
        <f>Kontotabell!H39</f>
        <v>0</v>
      </c>
      <c r="AA36" s="129">
        <f>IF(Z36="",0,SUMIFS('3. Raindance'!C:C,'3. Raindance'!B:B,Z36&amp;"*"))</f>
        <v>0</v>
      </c>
      <c r="AB36" s="128">
        <f>IF('3. Raindance'!$D$9="Ja",SUMIFS('3. Raindance'!D:D,'3. Raindance'!AC:AC,Blad1!Z36),0)</f>
        <v>0</v>
      </c>
      <c r="AC36" s="128">
        <f>IF('3. Raindance'!$D$9="Ja",SUMIFS('3. Raindance'!E:E,'3. Raindance'!AC:AC,Blad1!Z36),0)</f>
        <v>0</v>
      </c>
      <c r="AD36" s="83">
        <f>Kontotabell!I39</f>
        <v>0</v>
      </c>
      <c r="AE36" s="9">
        <f>IF(AD36="",0,SUMIFS('3. Raindance'!C:C,'3. Raindance'!B:B,AD36&amp;"*"))</f>
        <v>0</v>
      </c>
      <c r="AF36">
        <f>IF('3. Raindance'!$D$9="Ja",SUMIFS('3. Raindance'!D:D,'3. Raindance'!AC:AC,Blad1!AD36),0)</f>
        <v>0</v>
      </c>
      <c r="AG36">
        <f>IF('3. Raindance'!$D$9="Ja",SUMIFS('3. Raindance'!E:E,'3. Raindance'!AB:AB,Blad1!AD36),0)</f>
        <v>0</v>
      </c>
      <c r="AH36" s="83">
        <f>Kontotabell!J39</f>
        <v>0</v>
      </c>
      <c r="AI36" s="9">
        <f>IF(AH36="",0,SUMIFS('3. Raindance'!C:C,'3. Raindance'!B:B,AH36&amp;"*"))</f>
        <v>0</v>
      </c>
      <c r="AJ36">
        <f>IF('3. Raindance'!$D$9="Ja",SUMIFS('3. Raindance'!D:D,'3. Raindance'!AC:AC,Blad1!AH36),0)</f>
        <v>0</v>
      </c>
      <c r="AK36">
        <f>IF('3. Raindance'!$D$9="Ja",SUMIFS('3. Raindance'!E:E,'3. Raindance'!AB:AB,Blad1!AH36),0)</f>
        <v>0</v>
      </c>
    </row>
    <row r="37" spans="2:37" x14ac:dyDescent="0.25">
      <c r="B37" s="22">
        <f>Kontotabell!B40</f>
        <v>0</v>
      </c>
      <c r="C37" s="9">
        <f>IF(B37="",0,SUMIFS('3. Raindance'!C:C,'3. Raindance'!B:B,B37&amp;"*"))</f>
        <v>0</v>
      </c>
      <c r="D37">
        <f>IF('3. Raindance'!$D$9="Ja",SUMIFS('3. Raindance'!D:D,'3. Raindance'!AC:AC,Blad1!B37),0)</f>
        <v>0</v>
      </c>
      <c r="E37">
        <f>IF('3. Raindance'!$D$9="Ja",SUMIFS('3. Raindance'!E:E,'3. Raindance'!AB:AB,Blad1!B37),0)</f>
        <v>0</v>
      </c>
      <c r="F37" s="83">
        <f>Kontotabell!C40</f>
        <v>0</v>
      </c>
      <c r="G37" s="9">
        <f>IF(F37="",0,SUMIFS('3. Raindance'!C:C,'3. Raindance'!B:B,F37&amp;"*"))</f>
        <v>0</v>
      </c>
      <c r="H37">
        <f>IF('3. Raindance'!$D$9="Ja",SUMIFS('3. Raindance'!D:D,'3. Raindance'!AC:AC,Blad1!F37),0)</f>
        <v>0</v>
      </c>
      <c r="I37">
        <f>IF('3. Raindance'!$D$9="Ja",SUMIFS('3. Raindance'!E:E,'3. Raindance'!AB:AB,Blad1!F37),0)</f>
        <v>0</v>
      </c>
      <c r="J37" s="83">
        <f>Kontotabell!D40</f>
        <v>0</v>
      </c>
      <c r="K37" s="9">
        <f>IF(J37="",0,SUMIFS('3. Raindance'!C:C,'3. Raindance'!B:B,J37&amp;"*"))</f>
        <v>0</v>
      </c>
      <c r="L37">
        <f>IF('3. Raindance'!$D$9="Ja",SUMIFS('3. Raindance'!D:D,'3. Raindance'!AC:AC,Blad1!J37),0)</f>
        <v>0</v>
      </c>
      <c r="M37">
        <f>IF('3. Raindance'!$D$9="Ja",SUMIFS('3. Raindance'!E:E,'3. Raindance'!AB:AB,Blad1!J37),0)</f>
        <v>0</v>
      </c>
      <c r="N37" s="83">
        <f>Kontotabell!E40</f>
        <v>0</v>
      </c>
      <c r="O37" s="9">
        <f>IF(N37="",0,SUMIFS('3. Raindance'!C:C,'3. Raindance'!B:B,N37&amp;"*"))</f>
        <v>0</v>
      </c>
      <c r="P37">
        <f>IF('3. Raindance'!$D$9="Ja",SUMIFS('3. Raindance'!D:D,'3. Raindance'!AC:AC,Blad1!N37),0)</f>
        <v>0</v>
      </c>
      <c r="Q37">
        <f>IF('3. Raindance'!$D$9="Ja",SUMIFS('3. Raindance'!E:E,'3. Raindance'!AB:AB,Blad1!N37),0)</f>
        <v>0</v>
      </c>
      <c r="R37" s="83">
        <f>Kontotabell!F40</f>
        <v>0</v>
      </c>
      <c r="S37" s="9">
        <f>IF(R37="",0,SUMIFS('3. Raindance'!C:C,'3. Raindance'!B:B,R37&amp;"*"))</f>
        <v>0</v>
      </c>
      <c r="T37">
        <f>IF('3. Raindance'!$D$9="Ja",SUMIFS('3. Raindance'!D:D,'3. Raindance'!AC:AC,Blad1!R37),0)</f>
        <v>0</v>
      </c>
      <c r="U37">
        <f>IF('3. Raindance'!$D$9="Ja",SUMIFS('3. Raindance'!E:E,'3. Raindance'!AB:AB,Blad1!R37),0)</f>
        <v>0</v>
      </c>
      <c r="V37" s="83">
        <f>Kontotabell!G40</f>
        <v>0</v>
      </c>
      <c r="W37" s="9">
        <f>IF(V37="",0,SUMIFS('3. Raindance'!C:C,'3. Raindance'!B:B,V37&amp;"*"))</f>
        <v>0</v>
      </c>
      <c r="X37">
        <f>IF('3. Raindance'!$D$9="Ja",SUMIFS('3. Raindance'!D:D,'3. Raindance'!AC:AC,Blad1!V37),0)</f>
        <v>0</v>
      </c>
      <c r="Y37">
        <f>IF('3. Raindance'!$D$9="Ja",SUMIFS('3. Raindance'!E:E,'3. Raindance'!AB:AB,Blad1!V37),0)</f>
        <v>0</v>
      </c>
      <c r="Z37" s="83">
        <f>Kontotabell!H40</f>
        <v>0</v>
      </c>
      <c r="AA37" s="129">
        <f>IF(Z37="",0,SUMIFS('3. Raindance'!C:C,'3. Raindance'!B:B,Z37&amp;"*"))</f>
        <v>0</v>
      </c>
      <c r="AB37" s="128">
        <f>IF('3. Raindance'!$D$9="Ja",SUMIFS('3. Raindance'!D:D,'3. Raindance'!AC:AC,Blad1!Z37),0)</f>
        <v>0</v>
      </c>
      <c r="AC37" s="128">
        <f>IF('3. Raindance'!$D$9="Ja",SUMIFS('3. Raindance'!E:E,'3. Raindance'!AC:AC,Blad1!Z37),0)</f>
        <v>0</v>
      </c>
      <c r="AD37" s="83">
        <f>Kontotabell!I40</f>
        <v>0</v>
      </c>
      <c r="AE37" s="9">
        <f>IF(AD37="",0,SUMIFS('3. Raindance'!C:C,'3. Raindance'!B:B,AD37&amp;"*"))</f>
        <v>0</v>
      </c>
      <c r="AF37">
        <f>IF('3. Raindance'!$D$9="Ja",SUMIFS('3. Raindance'!D:D,'3. Raindance'!AC:AC,Blad1!AD37),0)</f>
        <v>0</v>
      </c>
      <c r="AG37">
        <f>IF('3. Raindance'!$D$9="Ja",SUMIFS('3. Raindance'!E:E,'3. Raindance'!AB:AB,Blad1!AD37),0)</f>
        <v>0</v>
      </c>
      <c r="AH37" s="83">
        <f>Kontotabell!J40</f>
        <v>0</v>
      </c>
      <c r="AI37" s="9">
        <f>IF(AH37="",0,SUMIFS('3. Raindance'!C:C,'3. Raindance'!B:B,AH37&amp;"*"))</f>
        <v>0</v>
      </c>
      <c r="AJ37">
        <f>IF('3. Raindance'!$D$9="Ja",SUMIFS('3. Raindance'!D:D,'3. Raindance'!AC:AC,Blad1!AH37),0)</f>
        <v>0</v>
      </c>
      <c r="AK37">
        <f>IF('3. Raindance'!$D$9="Ja",SUMIFS('3. Raindance'!E:E,'3. Raindance'!AB:AB,Blad1!AH37),0)</f>
        <v>0</v>
      </c>
    </row>
    <row r="38" spans="2:37" x14ac:dyDescent="0.25">
      <c r="B38" s="22">
        <f>Kontotabell!B41</f>
        <v>0</v>
      </c>
      <c r="C38" s="9">
        <f>IF(B38="",0,SUMIFS('3. Raindance'!C:C,'3. Raindance'!B:B,B38&amp;"*"))</f>
        <v>0</v>
      </c>
      <c r="D38">
        <f>IF('3. Raindance'!$D$9="Ja",SUMIFS('3. Raindance'!D:D,'3. Raindance'!AC:AC,Blad1!B38),0)</f>
        <v>0</v>
      </c>
      <c r="E38">
        <f>IF('3. Raindance'!$D$9="Ja",SUMIFS('3. Raindance'!E:E,'3. Raindance'!AB:AB,Blad1!B38),0)</f>
        <v>0</v>
      </c>
      <c r="F38" s="83">
        <f>Kontotabell!C41</f>
        <v>0</v>
      </c>
      <c r="G38" s="9">
        <f>IF(F38="",0,SUMIFS('3. Raindance'!C:C,'3. Raindance'!B:B,F38&amp;"*"))</f>
        <v>0</v>
      </c>
      <c r="H38">
        <f>IF('3. Raindance'!$D$9="Ja",SUMIFS('3. Raindance'!D:D,'3. Raindance'!AC:AC,Blad1!F38),0)</f>
        <v>0</v>
      </c>
      <c r="I38">
        <f>IF('3. Raindance'!$D$9="Ja",SUMIFS('3. Raindance'!E:E,'3. Raindance'!AB:AB,Blad1!F38),0)</f>
        <v>0</v>
      </c>
      <c r="J38" s="83">
        <f>Kontotabell!D41</f>
        <v>0</v>
      </c>
      <c r="K38" s="9">
        <f>IF(J38="",0,SUMIFS('3. Raindance'!C:C,'3. Raindance'!B:B,J38&amp;"*"))</f>
        <v>0</v>
      </c>
      <c r="L38">
        <f>IF('3. Raindance'!$D$9="Ja",SUMIFS('3. Raindance'!D:D,'3. Raindance'!AC:AC,Blad1!J38),0)</f>
        <v>0</v>
      </c>
      <c r="M38">
        <f>IF('3. Raindance'!$D$9="Ja",SUMIFS('3. Raindance'!E:E,'3. Raindance'!AB:AB,Blad1!J38),0)</f>
        <v>0</v>
      </c>
      <c r="N38" s="83">
        <f>Kontotabell!E41</f>
        <v>0</v>
      </c>
      <c r="O38" s="9">
        <f>IF(N38="",0,SUMIFS('3. Raindance'!C:C,'3. Raindance'!B:B,N38&amp;"*"))</f>
        <v>0</v>
      </c>
      <c r="P38">
        <f>IF('3. Raindance'!$D$9="Ja",SUMIFS('3. Raindance'!D:D,'3. Raindance'!AC:AC,Blad1!N38),0)</f>
        <v>0</v>
      </c>
      <c r="Q38">
        <f>IF('3. Raindance'!$D$9="Ja",SUMIFS('3. Raindance'!E:E,'3. Raindance'!AB:AB,Blad1!N38),0)</f>
        <v>0</v>
      </c>
      <c r="R38" s="83">
        <f>Kontotabell!F41</f>
        <v>0</v>
      </c>
      <c r="S38" s="9">
        <f>IF(R38="",0,SUMIFS('3. Raindance'!C:C,'3. Raindance'!B:B,R38&amp;"*"))</f>
        <v>0</v>
      </c>
      <c r="T38">
        <f>IF('3. Raindance'!$D$9="Ja",SUMIFS('3. Raindance'!D:D,'3. Raindance'!AC:AC,Blad1!R38),0)</f>
        <v>0</v>
      </c>
      <c r="U38">
        <f>IF('3. Raindance'!$D$9="Ja",SUMIFS('3. Raindance'!E:E,'3. Raindance'!AB:AB,Blad1!R38),0)</f>
        <v>0</v>
      </c>
      <c r="V38" s="83">
        <f>Kontotabell!G41</f>
        <v>0</v>
      </c>
      <c r="W38" s="9">
        <f>IF(V38="",0,SUMIFS('3. Raindance'!C:C,'3. Raindance'!B:B,V38&amp;"*"))</f>
        <v>0</v>
      </c>
      <c r="X38">
        <f>IF('3. Raindance'!$D$9="Ja",SUMIFS('3. Raindance'!D:D,'3. Raindance'!AC:AC,Blad1!V38),0)</f>
        <v>0</v>
      </c>
      <c r="Y38">
        <f>IF('3. Raindance'!$D$9="Ja",SUMIFS('3. Raindance'!E:E,'3. Raindance'!AB:AB,Blad1!V38),0)</f>
        <v>0</v>
      </c>
      <c r="Z38" s="83">
        <f>Kontotabell!H41</f>
        <v>0</v>
      </c>
      <c r="AA38" s="129">
        <f>IF(Z38="",0,SUMIFS('3. Raindance'!C:C,'3. Raindance'!B:B,Z38&amp;"*"))</f>
        <v>0</v>
      </c>
      <c r="AB38" s="128">
        <f>IF('3. Raindance'!$D$9="Ja",SUMIFS('3. Raindance'!D:D,'3. Raindance'!AC:AC,Blad1!Z38),0)</f>
        <v>0</v>
      </c>
      <c r="AC38" s="128">
        <f>IF('3. Raindance'!$D$9="Ja",SUMIFS('3. Raindance'!E:E,'3. Raindance'!AC:AC,Blad1!Z38),0)</f>
        <v>0</v>
      </c>
      <c r="AD38" s="83">
        <f>Kontotabell!I41</f>
        <v>0</v>
      </c>
      <c r="AE38" s="9">
        <f>IF(AD38="",0,SUMIFS('3. Raindance'!C:C,'3. Raindance'!B:B,AD38&amp;"*"))</f>
        <v>0</v>
      </c>
      <c r="AF38">
        <f>IF('3. Raindance'!$D$9="Ja",SUMIFS('3. Raindance'!D:D,'3. Raindance'!AC:AC,Blad1!AD38),0)</f>
        <v>0</v>
      </c>
      <c r="AG38">
        <f>IF('3. Raindance'!$D$9="Ja",SUMIFS('3. Raindance'!E:E,'3. Raindance'!AB:AB,Blad1!AD38),0)</f>
        <v>0</v>
      </c>
      <c r="AH38" s="83">
        <f>Kontotabell!J41</f>
        <v>0</v>
      </c>
      <c r="AI38" s="9">
        <f>IF(AH38="",0,SUMIFS('3. Raindance'!C:C,'3. Raindance'!B:B,AH38&amp;"*"))</f>
        <v>0</v>
      </c>
      <c r="AJ38">
        <f>IF('3. Raindance'!$D$9="Ja",SUMIFS('3. Raindance'!D:D,'3. Raindance'!AC:AC,Blad1!AH38),0)</f>
        <v>0</v>
      </c>
      <c r="AK38">
        <f>IF('3. Raindance'!$D$9="Ja",SUMIFS('3. Raindance'!E:E,'3. Raindance'!AB:AB,Blad1!AH38),0)</f>
        <v>0</v>
      </c>
    </row>
    <row r="39" spans="2:37" x14ac:dyDescent="0.25">
      <c r="B39" s="22">
        <f>Kontotabell!B42</f>
        <v>0</v>
      </c>
      <c r="C39" s="9">
        <f>IF(B39="",0,SUMIFS('3. Raindance'!C:C,'3. Raindance'!B:B,B39&amp;"*"))</f>
        <v>0</v>
      </c>
      <c r="D39">
        <f>IF('3. Raindance'!$D$9="Ja",SUMIFS('3. Raindance'!D:D,'3. Raindance'!AC:AC,Blad1!B39),0)</f>
        <v>0</v>
      </c>
      <c r="E39">
        <f>IF('3. Raindance'!$D$9="Ja",SUMIFS('3. Raindance'!E:E,'3. Raindance'!AB:AB,Blad1!B39),0)</f>
        <v>0</v>
      </c>
      <c r="F39" s="83">
        <f>Kontotabell!C42</f>
        <v>0</v>
      </c>
      <c r="G39" s="9">
        <f>IF(F39="",0,SUMIFS('3. Raindance'!C:C,'3. Raindance'!B:B,F39&amp;"*"))</f>
        <v>0</v>
      </c>
      <c r="H39">
        <f>IF('3. Raindance'!$D$9="Ja",SUMIFS('3. Raindance'!D:D,'3. Raindance'!AC:AC,Blad1!F39),0)</f>
        <v>0</v>
      </c>
      <c r="I39">
        <f>IF('3. Raindance'!$D$9="Ja",SUMIFS('3. Raindance'!E:E,'3. Raindance'!AB:AB,Blad1!F39),0)</f>
        <v>0</v>
      </c>
      <c r="J39" s="83">
        <f>Kontotabell!D42</f>
        <v>0</v>
      </c>
      <c r="K39" s="9">
        <f>IF(J39="",0,SUMIFS('3. Raindance'!C:C,'3. Raindance'!B:B,J39&amp;"*"))</f>
        <v>0</v>
      </c>
      <c r="L39">
        <f>IF('3. Raindance'!$D$9="Ja",SUMIFS('3. Raindance'!D:D,'3. Raindance'!AC:AC,Blad1!J39),0)</f>
        <v>0</v>
      </c>
      <c r="M39">
        <f>IF('3. Raindance'!$D$9="Ja",SUMIFS('3. Raindance'!E:E,'3. Raindance'!AB:AB,Blad1!J39),0)</f>
        <v>0</v>
      </c>
      <c r="N39" s="83">
        <f>Kontotabell!E42</f>
        <v>0</v>
      </c>
      <c r="O39" s="9">
        <f>IF(N39="",0,SUMIFS('3. Raindance'!C:C,'3. Raindance'!B:B,N39&amp;"*"))</f>
        <v>0</v>
      </c>
      <c r="P39">
        <f>IF('3. Raindance'!$D$9="Ja",SUMIFS('3. Raindance'!D:D,'3. Raindance'!AC:AC,Blad1!N39),0)</f>
        <v>0</v>
      </c>
      <c r="Q39">
        <f>IF('3. Raindance'!$D$9="Ja",SUMIFS('3. Raindance'!E:E,'3. Raindance'!AB:AB,Blad1!N39),0)</f>
        <v>0</v>
      </c>
      <c r="R39" s="83">
        <f>Kontotabell!F42</f>
        <v>0</v>
      </c>
      <c r="S39" s="9">
        <f>IF(R39="",0,SUMIFS('3. Raindance'!C:C,'3. Raindance'!B:B,R39&amp;"*"))</f>
        <v>0</v>
      </c>
      <c r="T39">
        <f>IF('3. Raindance'!$D$9="Ja",SUMIFS('3. Raindance'!D:D,'3. Raindance'!AC:AC,Blad1!R39),0)</f>
        <v>0</v>
      </c>
      <c r="U39">
        <f>IF('3. Raindance'!$D$9="Ja",SUMIFS('3. Raindance'!E:E,'3. Raindance'!AB:AB,Blad1!R39),0)</f>
        <v>0</v>
      </c>
      <c r="V39" s="83">
        <f>Kontotabell!G42</f>
        <v>0</v>
      </c>
      <c r="W39" s="9">
        <f>IF(V39="",0,SUMIFS('3. Raindance'!C:C,'3. Raindance'!B:B,V39&amp;"*"))</f>
        <v>0</v>
      </c>
      <c r="X39">
        <f>IF('3. Raindance'!$D$9="Ja",SUMIFS('3. Raindance'!D:D,'3. Raindance'!AC:AC,Blad1!V39),0)</f>
        <v>0</v>
      </c>
      <c r="Y39">
        <f>IF('3. Raindance'!$D$9="Ja",SUMIFS('3. Raindance'!E:E,'3. Raindance'!AB:AB,Blad1!V39),0)</f>
        <v>0</v>
      </c>
      <c r="Z39" s="83">
        <f>Kontotabell!H42</f>
        <v>0</v>
      </c>
      <c r="AA39" s="129">
        <f>IF(Z39="",0,SUMIFS('3. Raindance'!C:C,'3. Raindance'!B:B,Z39&amp;"*"))</f>
        <v>0</v>
      </c>
      <c r="AB39" s="128">
        <f>IF('3. Raindance'!$D$9="Ja",SUMIFS('3. Raindance'!D:D,'3. Raindance'!AC:AC,Blad1!Z39),0)</f>
        <v>0</v>
      </c>
      <c r="AC39" s="128">
        <f>IF('3. Raindance'!$D$9="Ja",SUMIFS('3. Raindance'!E:E,'3. Raindance'!AC:AC,Blad1!Z39),0)</f>
        <v>0</v>
      </c>
      <c r="AD39" s="83">
        <f>Kontotabell!I42</f>
        <v>0</v>
      </c>
      <c r="AE39" s="9">
        <f>IF(AD39="",0,SUMIFS('3. Raindance'!C:C,'3. Raindance'!B:B,AD39&amp;"*"))</f>
        <v>0</v>
      </c>
      <c r="AF39">
        <f>IF('3. Raindance'!$D$9="Ja",SUMIFS('3. Raindance'!D:D,'3. Raindance'!AC:AC,Blad1!AD39),0)</f>
        <v>0</v>
      </c>
      <c r="AG39">
        <f>IF('3. Raindance'!$D$9="Ja",SUMIFS('3. Raindance'!E:E,'3. Raindance'!AB:AB,Blad1!AD39),0)</f>
        <v>0</v>
      </c>
      <c r="AH39" s="83">
        <f>Kontotabell!J42</f>
        <v>0</v>
      </c>
      <c r="AI39" s="9">
        <f>IF(AH39="",0,SUMIFS('3. Raindance'!C:C,'3. Raindance'!B:B,AH39&amp;"*"))</f>
        <v>0</v>
      </c>
      <c r="AJ39">
        <f>IF('3. Raindance'!$D$9="Ja",SUMIFS('3. Raindance'!D:D,'3. Raindance'!AC:AC,Blad1!AH39),0)</f>
        <v>0</v>
      </c>
      <c r="AK39">
        <f>IF('3. Raindance'!$D$9="Ja",SUMIFS('3. Raindance'!E:E,'3. Raindance'!AB:AB,Blad1!AH39),0)</f>
        <v>0</v>
      </c>
    </row>
    <row r="40" spans="2:37" x14ac:dyDescent="0.25">
      <c r="B40" s="22">
        <f>Kontotabell!B43</f>
        <v>0</v>
      </c>
      <c r="C40" s="9">
        <f>IF(B40="",0,SUMIFS('3. Raindance'!C:C,'3. Raindance'!B:B,B40&amp;"*"))</f>
        <v>0</v>
      </c>
      <c r="D40">
        <f>IF('3. Raindance'!$D$9="Ja",SUMIFS('3. Raindance'!D:D,'3. Raindance'!AC:AC,Blad1!B40),0)</f>
        <v>0</v>
      </c>
      <c r="E40">
        <f>IF('3. Raindance'!$D$9="Ja",SUMIFS('3. Raindance'!E:E,'3. Raindance'!AB:AB,Blad1!B40),0)</f>
        <v>0</v>
      </c>
      <c r="F40" s="83">
        <f>Kontotabell!C43</f>
        <v>0</v>
      </c>
      <c r="G40" s="9">
        <f>IF(F40="",0,SUMIFS('3. Raindance'!C:C,'3. Raindance'!B:B,F40&amp;"*"))</f>
        <v>0</v>
      </c>
      <c r="H40">
        <f>IF('3. Raindance'!$D$9="Ja",SUMIFS('3. Raindance'!D:D,'3. Raindance'!AC:AC,Blad1!F40),0)</f>
        <v>0</v>
      </c>
      <c r="I40">
        <f>IF('3. Raindance'!$D$9="Ja",SUMIFS('3. Raindance'!E:E,'3. Raindance'!AB:AB,Blad1!F40),0)</f>
        <v>0</v>
      </c>
      <c r="J40" s="83">
        <f>Kontotabell!D43</f>
        <v>0</v>
      </c>
      <c r="K40" s="9">
        <f>IF(J40="",0,SUMIFS('3. Raindance'!C:C,'3. Raindance'!B:B,J40&amp;"*"))</f>
        <v>0</v>
      </c>
      <c r="L40">
        <f>IF('3. Raindance'!$D$9="Ja",SUMIFS('3. Raindance'!D:D,'3. Raindance'!AC:AC,Blad1!J40),0)</f>
        <v>0</v>
      </c>
      <c r="M40">
        <f>IF('3. Raindance'!$D$9="Ja",SUMIFS('3. Raindance'!E:E,'3. Raindance'!AB:AB,Blad1!J40),0)</f>
        <v>0</v>
      </c>
      <c r="N40" s="83">
        <f>Kontotabell!E43</f>
        <v>0</v>
      </c>
      <c r="O40" s="9">
        <f>IF(N40="",0,SUMIFS('3. Raindance'!C:C,'3. Raindance'!B:B,N40&amp;"*"))</f>
        <v>0</v>
      </c>
      <c r="P40">
        <f>IF('3. Raindance'!$D$9="Ja",SUMIFS('3. Raindance'!D:D,'3. Raindance'!AC:AC,Blad1!N40),0)</f>
        <v>0</v>
      </c>
      <c r="Q40">
        <f>IF('3. Raindance'!$D$9="Ja",SUMIFS('3. Raindance'!E:E,'3. Raindance'!AB:AB,Blad1!N40),0)</f>
        <v>0</v>
      </c>
      <c r="R40" s="83">
        <f>Kontotabell!F43</f>
        <v>0</v>
      </c>
      <c r="S40" s="9">
        <f>IF(R40="",0,SUMIFS('3. Raindance'!C:C,'3. Raindance'!B:B,R40&amp;"*"))</f>
        <v>0</v>
      </c>
      <c r="T40">
        <f>IF('3. Raindance'!$D$9="Ja",SUMIFS('3. Raindance'!D:D,'3. Raindance'!AC:AC,Blad1!R40),0)</f>
        <v>0</v>
      </c>
      <c r="U40">
        <f>IF('3. Raindance'!$D$9="Ja",SUMIFS('3. Raindance'!E:E,'3. Raindance'!AB:AB,Blad1!R40),0)</f>
        <v>0</v>
      </c>
      <c r="V40" s="83">
        <f>Kontotabell!G43</f>
        <v>0</v>
      </c>
      <c r="W40" s="9">
        <f>IF(V40="",0,SUMIFS('3. Raindance'!C:C,'3. Raindance'!B:B,V40&amp;"*"))</f>
        <v>0</v>
      </c>
      <c r="X40">
        <f>IF('3. Raindance'!$D$9="Ja",SUMIFS('3. Raindance'!D:D,'3. Raindance'!AC:AC,Blad1!V40),0)</f>
        <v>0</v>
      </c>
      <c r="Y40">
        <f>IF('3. Raindance'!$D$9="Ja",SUMIFS('3. Raindance'!E:E,'3. Raindance'!AB:AB,Blad1!V40),0)</f>
        <v>0</v>
      </c>
      <c r="Z40" s="83">
        <f>Kontotabell!H43</f>
        <v>0</v>
      </c>
      <c r="AA40" s="129">
        <f>IF(Z40="",0,SUMIFS('3. Raindance'!C:C,'3. Raindance'!B:B,Z40&amp;"*"))</f>
        <v>0</v>
      </c>
      <c r="AB40" s="128">
        <f>IF('3. Raindance'!$D$9="Ja",SUMIFS('3. Raindance'!D:D,'3. Raindance'!AC:AC,Blad1!Z40),0)</f>
        <v>0</v>
      </c>
      <c r="AC40" s="128">
        <f>IF('3. Raindance'!$D$9="Ja",SUMIFS('3. Raindance'!E:E,'3. Raindance'!AC:AC,Blad1!Z40),0)</f>
        <v>0</v>
      </c>
      <c r="AD40" s="83">
        <f>Kontotabell!I43</f>
        <v>0</v>
      </c>
      <c r="AE40" s="9">
        <f>IF(AD40="",0,SUMIFS('3. Raindance'!C:C,'3. Raindance'!B:B,AD40&amp;"*"))</f>
        <v>0</v>
      </c>
      <c r="AF40">
        <f>IF('3. Raindance'!$D$9="Ja",SUMIFS('3. Raindance'!D:D,'3. Raindance'!AC:AC,Blad1!AD40),0)</f>
        <v>0</v>
      </c>
      <c r="AG40">
        <f>IF('3. Raindance'!$D$9="Ja",SUMIFS('3. Raindance'!E:E,'3. Raindance'!AB:AB,Blad1!AD40),0)</f>
        <v>0</v>
      </c>
      <c r="AH40" s="83">
        <f>Kontotabell!J43</f>
        <v>0</v>
      </c>
      <c r="AI40" s="9">
        <f>IF(AH40="",0,SUMIFS('3. Raindance'!C:C,'3. Raindance'!B:B,AH40&amp;"*"))</f>
        <v>0</v>
      </c>
      <c r="AJ40">
        <f>IF('3. Raindance'!$D$9="Ja",SUMIFS('3. Raindance'!D:D,'3. Raindance'!AC:AC,Blad1!AH40),0)</f>
        <v>0</v>
      </c>
      <c r="AK40">
        <f>IF('3. Raindance'!$D$9="Ja",SUMIFS('3. Raindance'!E:E,'3. Raindance'!AB:AB,Blad1!AH40),0)</f>
        <v>0</v>
      </c>
    </row>
    <row r="41" spans="2:37" x14ac:dyDescent="0.25">
      <c r="B41" s="22">
        <f>Kontotabell!B44</f>
        <v>0</v>
      </c>
      <c r="C41" s="9">
        <f>IF(B41="",0,SUMIFS('3. Raindance'!C:C,'3. Raindance'!B:B,B41&amp;"*"))</f>
        <v>0</v>
      </c>
      <c r="D41">
        <f>IF('3. Raindance'!$D$9="Ja",SUMIFS('3. Raindance'!D:D,'3. Raindance'!AC:AC,Blad1!B41),0)</f>
        <v>0</v>
      </c>
      <c r="E41">
        <f>IF('3. Raindance'!$D$9="Ja",SUMIFS('3. Raindance'!E:E,'3. Raindance'!AB:AB,Blad1!B41),0)</f>
        <v>0</v>
      </c>
      <c r="F41" s="83">
        <f>Kontotabell!C44</f>
        <v>0</v>
      </c>
      <c r="G41" s="9">
        <f>IF(F41="",0,SUMIFS('3. Raindance'!C:C,'3. Raindance'!B:B,F41&amp;"*"))</f>
        <v>0</v>
      </c>
      <c r="H41">
        <f>IF('3. Raindance'!$D$9="Ja",SUMIFS('3. Raindance'!D:D,'3. Raindance'!AC:AC,Blad1!F41),0)</f>
        <v>0</v>
      </c>
      <c r="I41">
        <f>IF('3. Raindance'!$D$9="Ja",SUMIFS('3. Raindance'!E:E,'3. Raindance'!AB:AB,Blad1!F41),0)</f>
        <v>0</v>
      </c>
      <c r="J41" s="83">
        <f>Kontotabell!D44</f>
        <v>0</v>
      </c>
      <c r="K41" s="9">
        <f>IF(J41="",0,SUMIFS('3. Raindance'!C:C,'3. Raindance'!B:B,J41&amp;"*"))</f>
        <v>0</v>
      </c>
      <c r="L41">
        <f>IF('3. Raindance'!$D$9="Ja",SUMIFS('3. Raindance'!D:D,'3. Raindance'!AC:AC,Blad1!J41),0)</f>
        <v>0</v>
      </c>
      <c r="M41">
        <f>IF('3. Raindance'!$D$9="Ja",SUMIFS('3. Raindance'!E:E,'3. Raindance'!AB:AB,Blad1!J41),0)</f>
        <v>0</v>
      </c>
      <c r="N41" s="83">
        <f>Kontotabell!E44</f>
        <v>0</v>
      </c>
      <c r="O41" s="9">
        <f>IF(N41="",0,SUMIFS('3. Raindance'!C:C,'3. Raindance'!B:B,N41&amp;"*"))</f>
        <v>0</v>
      </c>
      <c r="P41">
        <f>IF('3. Raindance'!$D$9="Ja",SUMIFS('3. Raindance'!D:D,'3. Raindance'!AC:AC,Blad1!N41),0)</f>
        <v>0</v>
      </c>
      <c r="Q41">
        <f>IF('3. Raindance'!$D$9="Ja",SUMIFS('3. Raindance'!E:E,'3. Raindance'!AB:AB,Blad1!N41),0)</f>
        <v>0</v>
      </c>
      <c r="R41" s="83">
        <f>Kontotabell!F44</f>
        <v>0</v>
      </c>
      <c r="S41" s="9">
        <f>IF(R41="",0,SUMIFS('3. Raindance'!C:C,'3. Raindance'!B:B,R41&amp;"*"))</f>
        <v>0</v>
      </c>
      <c r="T41">
        <f>IF('3. Raindance'!$D$9="Ja",SUMIFS('3. Raindance'!D:D,'3. Raindance'!AC:AC,Blad1!R41),0)</f>
        <v>0</v>
      </c>
      <c r="U41">
        <f>IF('3. Raindance'!$D$9="Ja",SUMIFS('3. Raindance'!E:E,'3. Raindance'!AB:AB,Blad1!R41),0)</f>
        <v>0</v>
      </c>
      <c r="V41" s="83">
        <f>Kontotabell!G44</f>
        <v>0</v>
      </c>
      <c r="W41" s="9">
        <f>IF(V41="",0,SUMIFS('3. Raindance'!C:C,'3. Raindance'!B:B,V41&amp;"*"))</f>
        <v>0</v>
      </c>
      <c r="X41">
        <f>IF('3. Raindance'!$D$9="Ja",SUMIFS('3. Raindance'!D:D,'3. Raindance'!AC:AC,Blad1!V41),0)</f>
        <v>0</v>
      </c>
      <c r="Y41">
        <f>IF('3. Raindance'!$D$9="Ja",SUMIFS('3. Raindance'!E:E,'3. Raindance'!AB:AB,Blad1!V41),0)</f>
        <v>0</v>
      </c>
      <c r="Z41" s="83">
        <f>Kontotabell!H44</f>
        <v>0</v>
      </c>
      <c r="AA41" s="129">
        <f>IF(Z41="",0,SUMIFS('3. Raindance'!C:C,'3. Raindance'!B:B,Z41&amp;"*"))</f>
        <v>0</v>
      </c>
      <c r="AB41" s="128">
        <f>IF('3. Raindance'!$D$9="Ja",SUMIFS('3. Raindance'!D:D,'3. Raindance'!AC:AC,Blad1!Z41),0)</f>
        <v>0</v>
      </c>
      <c r="AC41" s="128">
        <f>IF('3. Raindance'!$D$9="Ja",SUMIFS('3. Raindance'!E:E,'3. Raindance'!AC:AC,Blad1!Z41),0)</f>
        <v>0</v>
      </c>
      <c r="AD41" s="83">
        <f>Kontotabell!I44</f>
        <v>0</v>
      </c>
      <c r="AE41" s="9">
        <f>IF(AD41="",0,SUMIFS('3. Raindance'!C:C,'3. Raindance'!B:B,AD41&amp;"*"))</f>
        <v>0</v>
      </c>
      <c r="AF41">
        <f>IF('3. Raindance'!$D$9="Ja",SUMIFS('3. Raindance'!D:D,'3. Raindance'!AC:AC,Blad1!AD41),0)</f>
        <v>0</v>
      </c>
      <c r="AG41">
        <f>IF('3. Raindance'!$D$9="Ja",SUMIFS('3. Raindance'!E:E,'3. Raindance'!AB:AB,Blad1!AD41),0)</f>
        <v>0</v>
      </c>
      <c r="AH41" s="83">
        <f>Kontotabell!J44</f>
        <v>0</v>
      </c>
      <c r="AI41" s="9">
        <f>IF(AH41="",0,SUMIFS('3. Raindance'!C:C,'3. Raindance'!B:B,AH41&amp;"*"))</f>
        <v>0</v>
      </c>
      <c r="AJ41">
        <f>IF('3. Raindance'!$D$9="Ja",SUMIFS('3. Raindance'!D:D,'3. Raindance'!AC:AC,Blad1!AH41),0)</f>
        <v>0</v>
      </c>
      <c r="AK41">
        <f>IF('3. Raindance'!$D$9="Ja",SUMIFS('3. Raindance'!E:E,'3. Raindance'!AB:AB,Blad1!AH41),0)</f>
        <v>0</v>
      </c>
    </row>
    <row r="42" spans="2:37" x14ac:dyDescent="0.25">
      <c r="B42" s="22">
        <f>Kontotabell!B45</f>
        <v>0</v>
      </c>
      <c r="C42" s="9">
        <f>IF(B42="",0,SUMIFS('3. Raindance'!C:C,'3. Raindance'!B:B,B42&amp;"*"))</f>
        <v>0</v>
      </c>
      <c r="D42">
        <f>IF('3. Raindance'!$D$9="Ja",SUMIFS('3. Raindance'!D:D,'3. Raindance'!AC:AC,Blad1!B42),0)</f>
        <v>0</v>
      </c>
      <c r="E42">
        <f>IF('3. Raindance'!$D$9="Ja",SUMIFS('3. Raindance'!E:E,'3. Raindance'!AB:AB,Blad1!B42),0)</f>
        <v>0</v>
      </c>
      <c r="F42" s="83">
        <f>Kontotabell!C45</f>
        <v>0</v>
      </c>
      <c r="G42" s="9">
        <f>IF(F42="",0,SUMIFS('3. Raindance'!C:C,'3. Raindance'!B:B,F42&amp;"*"))</f>
        <v>0</v>
      </c>
      <c r="H42">
        <f>IF('3. Raindance'!$D$9="Ja",SUMIFS('3. Raindance'!D:D,'3. Raindance'!AC:AC,Blad1!F42),0)</f>
        <v>0</v>
      </c>
      <c r="I42">
        <f>IF('3. Raindance'!$D$9="Ja",SUMIFS('3. Raindance'!E:E,'3. Raindance'!AB:AB,Blad1!F42),0)</f>
        <v>0</v>
      </c>
      <c r="J42" s="83">
        <f>Kontotabell!D45</f>
        <v>0</v>
      </c>
      <c r="K42" s="9">
        <f>IF(J42="",0,SUMIFS('3. Raindance'!C:C,'3. Raindance'!B:B,J42&amp;"*"))</f>
        <v>0</v>
      </c>
      <c r="L42">
        <f>IF('3. Raindance'!$D$9="Ja",SUMIFS('3. Raindance'!D:D,'3. Raindance'!AC:AC,Blad1!J42),0)</f>
        <v>0</v>
      </c>
      <c r="M42">
        <f>IF('3. Raindance'!$D$9="Ja",SUMIFS('3. Raindance'!E:E,'3. Raindance'!AB:AB,Blad1!J42),0)</f>
        <v>0</v>
      </c>
      <c r="N42" s="83">
        <f>Kontotabell!E45</f>
        <v>0</v>
      </c>
      <c r="O42" s="9">
        <f>IF(N42="",0,SUMIFS('3. Raindance'!C:C,'3. Raindance'!B:B,N42&amp;"*"))</f>
        <v>0</v>
      </c>
      <c r="P42">
        <f>IF('3. Raindance'!$D$9="Ja",SUMIFS('3. Raindance'!D:D,'3. Raindance'!AC:AC,Blad1!N42),0)</f>
        <v>0</v>
      </c>
      <c r="Q42">
        <f>IF('3. Raindance'!$D$9="Ja",SUMIFS('3. Raindance'!E:E,'3. Raindance'!AB:AB,Blad1!N42),0)</f>
        <v>0</v>
      </c>
      <c r="R42" s="83">
        <f>Kontotabell!F45</f>
        <v>0</v>
      </c>
      <c r="S42" s="9">
        <f>IF(R42="",0,SUMIFS('3. Raindance'!C:C,'3. Raindance'!B:B,R42&amp;"*"))</f>
        <v>0</v>
      </c>
      <c r="T42">
        <f>IF('3. Raindance'!$D$9="Ja",SUMIFS('3. Raindance'!D:D,'3. Raindance'!AC:AC,Blad1!R42),0)</f>
        <v>0</v>
      </c>
      <c r="U42">
        <f>IF('3. Raindance'!$D$9="Ja",SUMIFS('3. Raindance'!E:E,'3. Raindance'!AB:AB,Blad1!R42),0)</f>
        <v>0</v>
      </c>
      <c r="V42" s="83">
        <f>Kontotabell!G45</f>
        <v>0</v>
      </c>
      <c r="W42" s="9">
        <f>IF(V42="",0,SUMIFS('3. Raindance'!C:C,'3. Raindance'!B:B,V42&amp;"*"))</f>
        <v>0</v>
      </c>
      <c r="X42">
        <f>IF('3. Raindance'!$D$9="Ja",SUMIFS('3. Raindance'!D:D,'3. Raindance'!AC:AC,Blad1!V42),0)</f>
        <v>0</v>
      </c>
      <c r="Y42">
        <f>IF('3. Raindance'!$D$9="Ja",SUMIFS('3. Raindance'!E:E,'3. Raindance'!AB:AB,Blad1!V42),0)</f>
        <v>0</v>
      </c>
      <c r="Z42" s="83">
        <f>Kontotabell!H45</f>
        <v>0</v>
      </c>
      <c r="AA42" s="129">
        <f>IF(Z42="",0,SUMIFS('3. Raindance'!C:C,'3. Raindance'!B:B,Z42&amp;"*"))</f>
        <v>0</v>
      </c>
      <c r="AB42" s="128">
        <f>IF('3. Raindance'!$D$9="Ja",SUMIFS('3. Raindance'!D:D,'3. Raindance'!AC:AC,Blad1!Z42),0)</f>
        <v>0</v>
      </c>
      <c r="AC42" s="128">
        <f>IF('3. Raindance'!$D$9="Ja",SUMIFS('3. Raindance'!E:E,'3. Raindance'!AC:AC,Blad1!Z42),0)</f>
        <v>0</v>
      </c>
      <c r="AD42" s="83">
        <f>Kontotabell!I45</f>
        <v>0</v>
      </c>
      <c r="AE42" s="9">
        <f>IF(AD42="",0,SUMIFS('3. Raindance'!C:C,'3. Raindance'!B:B,AD42&amp;"*"))</f>
        <v>0</v>
      </c>
      <c r="AF42">
        <f>IF('3. Raindance'!$D$9="Ja",SUMIFS('3. Raindance'!D:D,'3. Raindance'!AC:AC,Blad1!AD42),0)</f>
        <v>0</v>
      </c>
      <c r="AG42">
        <f>IF('3. Raindance'!$D$9="Ja",SUMIFS('3. Raindance'!E:E,'3. Raindance'!AB:AB,Blad1!AD42),0)</f>
        <v>0</v>
      </c>
      <c r="AH42" s="83">
        <f>Kontotabell!J45</f>
        <v>0</v>
      </c>
      <c r="AI42" s="9">
        <f>IF(AH42="",0,SUMIFS('3. Raindance'!C:C,'3. Raindance'!B:B,AH42&amp;"*"))</f>
        <v>0</v>
      </c>
      <c r="AJ42">
        <f>IF('3. Raindance'!$D$9="Ja",SUMIFS('3. Raindance'!D:D,'3. Raindance'!AC:AC,Blad1!AH42),0)</f>
        <v>0</v>
      </c>
      <c r="AK42">
        <f>IF('3. Raindance'!$D$9="Ja",SUMIFS('3. Raindance'!E:E,'3. Raindance'!AB:AB,Blad1!AH42),0)</f>
        <v>0</v>
      </c>
    </row>
    <row r="43" spans="2:37" x14ac:dyDescent="0.25">
      <c r="B43" s="22">
        <f>Kontotabell!B46</f>
        <v>0</v>
      </c>
      <c r="C43" s="9">
        <f>IF(B43="",0,SUMIFS('3. Raindance'!C:C,'3. Raindance'!B:B,B43&amp;"*"))</f>
        <v>0</v>
      </c>
      <c r="D43">
        <f>IF('3. Raindance'!$D$9="Ja",SUMIFS('3. Raindance'!D:D,'3. Raindance'!AC:AC,Blad1!B43),0)</f>
        <v>0</v>
      </c>
      <c r="E43">
        <f>IF('3. Raindance'!$D$9="Ja",SUMIFS('3. Raindance'!E:E,'3. Raindance'!AB:AB,Blad1!B43),0)</f>
        <v>0</v>
      </c>
      <c r="F43" s="83">
        <f>Kontotabell!C46</f>
        <v>0</v>
      </c>
      <c r="G43" s="9">
        <f>IF(F43="",0,SUMIFS('3. Raindance'!C:C,'3. Raindance'!B:B,F43&amp;"*"))</f>
        <v>0</v>
      </c>
      <c r="H43">
        <f>IF('3. Raindance'!$D$9="Ja",SUMIFS('3. Raindance'!D:D,'3. Raindance'!AC:AC,Blad1!F43),0)</f>
        <v>0</v>
      </c>
      <c r="I43">
        <f>IF('3. Raindance'!$D$9="Ja",SUMIFS('3. Raindance'!E:E,'3. Raindance'!AB:AB,Blad1!F43),0)</f>
        <v>0</v>
      </c>
      <c r="J43" s="83">
        <f>Kontotabell!D46</f>
        <v>0</v>
      </c>
      <c r="K43" s="9">
        <f>IF(J43="",0,SUMIFS('3. Raindance'!C:C,'3. Raindance'!B:B,J43&amp;"*"))</f>
        <v>0</v>
      </c>
      <c r="L43">
        <f>IF('3. Raindance'!$D$9="Ja",SUMIFS('3. Raindance'!D:D,'3. Raindance'!AC:AC,Blad1!J43),0)</f>
        <v>0</v>
      </c>
      <c r="M43">
        <f>IF('3. Raindance'!$D$9="Ja",SUMIFS('3. Raindance'!E:E,'3. Raindance'!AB:AB,Blad1!J43),0)</f>
        <v>0</v>
      </c>
      <c r="N43" s="83">
        <f>Kontotabell!E46</f>
        <v>0</v>
      </c>
      <c r="O43" s="9">
        <f>IF(N43="",0,SUMIFS('3. Raindance'!C:C,'3. Raindance'!B:B,N43&amp;"*"))</f>
        <v>0</v>
      </c>
      <c r="P43">
        <f>IF('3. Raindance'!$D$9="Ja",SUMIFS('3. Raindance'!D:D,'3. Raindance'!AC:AC,Blad1!N43),0)</f>
        <v>0</v>
      </c>
      <c r="Q43">
        <f>IF('3. Raindance'!$D$9="Ja",SUMIFS('3. Raindance'!E:E,'3. Raindance'!AB:AB,Blad1!N43),0)</f>
        <v>0</v>
      </c>
      <c r="R43" s="83">
        <f>Kontotabell!F46</f>
        <v>0</v>
      </c>
      <c r="S43" s="9">
        <f>IF(R43="",0,SUMIFS('3. Raindance'!C:C,'3. Raindance'!B:B,R43&amp;"*"))</f>
        <v>0</v>
      </c>
      <c r="T43">
        <f>IF('3. Raindance'!$D$9="Ja",SUMIFS('3. Raindance'!D:D,'3. Raindance'!AC:AC,Blad1!R43),0)</f>
        <v>0</v>
      </c>
      <c r="U43">
        <f>IF('3. Raindance'!$D$9="Ja",SUMIFS('3. Raindance'!E:E,'3. Raindance'!AB:AB,Blad1!R43),0)</f>
        <v>0</v>
      </c>
      <c r="V43" s="83">
        <f>Kontotabell!G46</f>
        <v>0</v>
      </c>
      <c r="W43" s="9">
        <f>IF(V43="",0,SUMIFS('3. Raindance'!C:C,'3. Raindance'!B:B,V43&amp;"*"))</f>
        <v>0</v>
      </c>
      <c r="X43">
        <f>IF('3. Raindance'!$D$9="Ja",SUMIFS('3. Raindance'!D:D,'3. Raindance'!AC:AC,Blad1!V43),0)</f>
        <v>0</v>
      </c>
      <c r="Y43">
        <f>IF('3. Raindance'!$D$9="Ja",SUMIFS('3. Raindance'!E:E,'3. Raindance'!AB:AB,Blad1!V43),0)</f>
        <v>0</v>
      </c>
      <c r="Z43" s="83">
        <f>Kontotabell!H46</f>
        <v>0</v>
      </c>
      <c r="AA43" s="129">
        <f>IF(Z43="",0,SUMIFS('3. Raindance'!C:C,'3. Raindance'!B:B,Z43&amp;"*"))</f>
        <v>0</v>
      </c>
      <c r="AB43" s="128">
        <f>IF('3. Raindance'!$D$9="Ja",SUMIFS('3. Raindance'!D:D,'3. Raindance'!AC:AC,Blad1!Z43),0)</f>
        <v>0</v>
      </c>
      <c r="AC43" s="128">
        <f>IF('3. Raindance'!$D$9="Ja",SUMIFS('3. Raindance'!E:E,'3. Raindance'!AC:AC,Blad1!Z43),0)</f>
        <v>0</v>
      </c>
      <c r="AD43" s="83">
        <f>Kontotabell!I46</f>
        <v>0</v>
      </c>
      <c r="AE43" s="9">
        <f>IF(AD43="",0,SUMIFS('3. Raindance'!C:C,'3. Raindance'!B:B,AD43&amp;"*"))</f>
        <v>0</v>
      </c>
      <c r="AF43">
        <f>IF('3. Raindance'!$D$9="Ja",SUMIFS('3. Raindance'!D:D,'3. Raindance'!AC:AC,Blad1!AD43),0)</f>
        <v>0</v>
      </c>
      <c r="AG43">
        <f>IF('3. Raindance'!$D$9="Ja",SUMIFS('3. Raindance'!E:E,'3. Raindance'!AB:AB,Blad1!AD43),0)</f>
        <v>0</v>
      </c>
      <c r="AH43" s="83">
        <f>Kontotabell!J46</f>
        <v>0</v>
      </c>
      <c r="AI43" s="9">
        <f>IF(AH43="",0,SUMIFS('3. Raindance'!C:C,'3. Raindance'!B:B,AH43&amp;"*"))</f>
        <v>0</v>
      </c>
      <c r="AJ43">
        <f>IF('3. Raindance'!$D$9="Ja",SUMIFS('3. Raindance'!D:D,'3. Raindance'!AC:AC,Blad1!AH43),0)</f>
        <v>0</v>
      </c>
      <c r="AK43">
        <f>IF('3. Raindance'!$D$9="Ja",SUMIFS('3. Raindance'!E:E,'3. Raindance'!AB:AB,Blad1!AH43),0)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K368"/>
  <sheetViews>
    <sheetView showGridLines="0" zoomScaleNormal="100" workbookViewId="0">
      <selection activeCell="B5" sqref="B5"/>
    </sheetView>
  </sheetViews>
  <sheetFormatPr defaultRowHeight="15" x14ac:dyDescent="0.25"/>
  <sheetData>
    <row r="2" spans="1:37" ht="21" x14ac:dyDescent="0.35">
      <c r="A2" s="2" t="s">
        <v>163</v>
      </c>
    </row>
    <row r="3" spans="1:37" x14ac:dyDescent="0.25">
      <c r="A3" t="s">
        <v>164</v>
      </c>
    </row>
    <row r="4" spans="1:37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</row>
    <row r="5" spans="1:37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</row>
    <row r="6" spans="1:37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</row>
    <row r="7" spans="1:37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</row>
    <row r="8" spans="1:37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</row>
    <row r="9" spans="1:37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</row>
    <row r="10" spans="1:37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</row>
    <row r="11" spans="1:37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</row>
    <row r="12" spans="1:37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</row>
    <row r="13" spans="1:37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</row>
    <row r="14" spans="1:37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</row>
    <row r="15" spans="1:37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</row>
    <row r="16" spans="1:37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</row>
    <row r="17" spans="1:37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</row>
    <row r="18" spans="1:37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</row>
    <row r="19" spans="1:37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</row>
    <row r="20" spans="1:37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</row>
    <row r="21" spans="1:37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</row>
    <row r="22" spans="1:37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</row>
    <row r="23" spans="1:37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</row>
    <row r="24" spans="1:37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</row>
    <row r="25" spans="1:37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</row>
    <row r="26" spans="1:37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</row>
    <row r="27" spans="1:37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</row>
    <row r="28" spans="1:37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</row>
    <row r="29" spans="1:37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</row>
    <row r="30" spans="1:37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</row>
    <row r="31" spans="1:37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</row>
    <row r="32" spans="1:37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</row>
    <row r="33" spans="1:37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</row>
    <row r="34" spans="1:37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</row>
    <row r="35" spans="1:37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</row>
    <row r="36" spans="1:37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</row>
    <row r="37" spans="1:37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</row>
    <row r="38" spans="1:37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</row>
    <row r="39" spans="1:37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</row>
    <row r="40" spans="1:37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</row>
    <row r="41" spans="1:37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</row>
    <row r="42" spans="1:37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</row>
    <row r="43" spans="1:37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</row>
    <row r="44" spans="1:37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</row>
    <row r="45" spans="1:37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</row>
    <row r="46" spans="1:37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</row>
    <row r="47" spans="1:37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</row>
    <row r="48" spans="1:37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</row>
    <row r="49" spans="1:37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</row>
    <row r="50" spans="1:37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</row>
    <row r="51" spans="1:37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</row>
    <row r="52" spans="1:37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</row>
    <row r="53" spans="1:37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</row>
    <row r="54" spans="1:37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</row>
    <row r="55" spans="1:37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</row>
    <row r="56" spans="1:37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</row>
    <row r="57" spans="1:37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</row>
    <row r="58" spans="1:37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</row>
    <row r="59" spans="1:37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</row>
    <row r="60" spans="1:37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</row>
    <row r="61" spans="1:37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</row>
    <row r="62" spans="1:37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</row>
    <row r="63" spans="1:37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</row>
    <row r="64" spans="1:37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</row>
    <row r="65" spans="1:37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</row>
    <row r="66" spans="1:37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</row>
    <row r="67" spans="1:37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</row>
    <row r="68" spans="1:37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</row>
    <row r="69" spans="1:37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</row>
    <row r="70" spans="1:37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</row>
    <row r="71" spans="1:37" x14ac:dyDescent="0.2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</row>
    <row r="72" spans="1:37" x14ac:dyDescent="0.2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</row>
    <row r="73" spans="1:37" x14ac:dyDescent="0.2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</row>
    <row r="74" spans="1:37" x14ac:dyDescent="0.2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</row>
    <row r="75" spans="1:37" x14ac:dyDescent="0.2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</row>
    <row r="76" spans="1:37" x14ac:dyDescent="0.2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</row>
    <row r="77" spans="1:37" x14ac:dyDescent="0.2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</row>
    <row r="78" spans="1:37" x14ac:dyDescent="0.2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</row>
    <row r="79" spans="1:37" x14ac:dyDescent="0.25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</row>
    <row r="80" spans="1:37" x14ac:dyDescent="0.25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</row>
    <row r="81" spans="1:37" x14ac:dyDescent="0.25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</row>
    <row r="82" spans="1:37" x14ac:dyDescent="0.25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</row>
    <row r="83" spans="1:37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</row>
    <row r="84" spans="1:37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</row>
    <row r="85" spans="1:37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</row>
    <row r="86" spans="1:37" x14ac:dyDescent="0.25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</row>
    <row r="87" spans="1:37" x14ac:dyDescent="0.2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</row>
    <row r="88" spans="1:37" x14ac:dyDescent="0.25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</row>
    <row r="89" spans="1:37" x14ac:dyDescent="0.2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</row>
    <row r="90" spans="1:37" x14ac:dyDescent="0.2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</row>
    <row r="91" spans="1:37" x14ac:dyDescent="0.2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</row>
    <row r="92" spans="1:37" x14ac:dyDescent="0.2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</row>
    <row r="93" spans="1:37" x14ac:dyDescent="0.25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</row>
    <row r="94" spans="1:37" x14ac:dyDescent="0.2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</row>
    <row r="95" spans="1:37" x14ac:dyDescent="0.2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</row>
    <row r="96" spans="1:37" x14ac:dyDescent="0.2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</row>
    <row r="97" spans="1:37" x14ac:dyDescent="0.25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</row>
    <row r="98" spans="1:37" x14ac:dyDescent="0.2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</row>
    <row r="99" spans="1:37" x14ac:dyDescent="0.25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</row>
    <row r="100" spans="1:37" x14ac:dyDescent="0.2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</row>
    <row r="101" spans="1:37" x14ac:dyDescent="0.2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</row>
    <row r="102" spans="1:37" x14ac:dyDescent="0.2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</row>
    <row r="103" spans="1:37" x14ac:dyDescent="0.2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</row>
    <row r="104" spans="1:37" x14ac:dyDescent="0.2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</row>
    <row r="105" spans="1:37" x14ac:dyDescent="0.2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</row>
    <row r="106" spans="1:37" x14ac:dyDescent="0.2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</row>
    <row r="107" spans="1:37" x14ac:dyDescent="0.2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</row>
    <row r="108" spans="1:37" x14ac:dyDescent="0.2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</row>
    <row r="109" spans="1:37" x14ac:dyDescent="0.2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</row>
    <row r="110" spans="1:37" x14ac:dyDescent="0.2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</row>
    <row r="111" spans="1:37" x14ac:dyDescent="0.2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</row>
    <row r="112" spans="1:37" x14ac:dyDescent="0.2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</row>
    <row r="113" spans="1:37" x14ac:dyDescent="0.2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</row>
    <row r="114" spans="1:37" x14ac:dyDescent="0.2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</row>
    <row r="115" spans="1:37" x14ac:dyDescent="0.2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</row>
    <row r="116" spans="1:37" x14ac:dyDescent="0.2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</row>
    <row r="117" spans="1:37" x14ac:dyDescent="0.2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</row>
    <row r="118" spans="1:37" x14ac:dyDescent="0.2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</row>
    <row r="119" spans="1:37" x14ac:dyDescent="0.2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</row>
    <row r="120" spans="1:37" x14ac:dyDescent="0.2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</row>
    <row r="121" spans="1:37" x14ac:dyDescent="0.2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</row>
    <row r="122" spans="1:37" x14ac:dyDescent="0.2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</row>
    <row r="123" spans="1:37" x14ac:dyDescent="0.2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</row>
    <row r="124" spans="1:37" x14ac:dyDescent="0.2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</row>
    <row r="125" spans="1:37" x14ac:dyDescent="0.2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</row>
    <row r="126" spans="1:37" x14ac:dyDescent="0.2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</row>
    <row r="127" spans="1:37" x14ac:dyDescent="0.2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</row>
    <row r="128" spans="1:37" x14ac:dyDescent="0.2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</row>
    <row r="129" spans="1:37" x14ac:dyDescent="0.2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</row>
    <row r="130" spans="1:37" x14ac:dyDescent="0.2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</row>
    <row r="131" spans="1:37" x14ac:dyDescent="0.2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</row>
    <row r="132" spans="1:37" x14ac:dyDescent="0.2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</row>
    <row r="133" spans="1:37" x14ac:dyDescent="0.2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</row>
    <row r="134" spans="1:37" x14ac:dyDescent="0.2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</row>
    <row r="135" spans="1:37" x14ac:dyDescent="0.2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</row>
    <row r="136" spans="1:37" x14ac:dyDescent="0.2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</row>
    <row r="137" spans="1:37" x14ac:dyDescent="0.2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</row>
    <row r="138" spans="1:37" x14ac:dyDescent="0.2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</row>
    <row r="139" spans="1:37" x14ac:dyDescent="0.2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</row>
    <row r="140" spans="1:37" x14ac:dyDescent="0.2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</row>
    <row r="141" spans="1:37" x14ac:dyDescent="0.2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</row>
    <row r="142" spans="1:37" x14ac:dyDescent="0.2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</row>
    <row r="143" spans="1:37" x14ac:dyDescent="0.2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</row>
    <row r="144" spans="1:37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</row>
    <row r="145" spans="1:37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</row>
    <row r="146" spans="1:37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</row>
    <row r="147" spans="1:37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</row>
    <row r="148" spans="1:37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</row>
    <row r="149" spans="1:37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</row>
    <row r="150" spans="1:37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</row>
    <row r="151" spans="1:37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</row>
    <row r="152" spans="1:37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</row>
    <row r="153" spans="1:37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</row>
    <row r="154" spans="1:37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</row>
    <row r="155" spans="1:37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</row>
    <row r="156" spans="1:37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</row>
    <row r="157" spans="1:37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</row>
    <row r="158" spans="1:37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</row>
    <row r="159" spans="1:37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</row>
    <row r="160" spans="1:37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</row>
    <row r="161" spans="1:37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</row>
    <row r="162" spans="1:37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</row>
    <row r="163" spans="1:37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</row>
    <row r="164" spans="1:37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</row>
    <row r="165" spans="1:37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</row>
    <row r="166" spans="1:37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</row>
    <row r="167" spans="1:37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</row>
    <row r="168" spans="1:37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</row>
    <row r="169" spans="1:37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</row>
    <row r="170" spans="1:37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</row>
    <row r="171" spans="1:37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</row>
    <row r="172" spans="1:37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</row>
    <row r="173" spans="1:37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</row>
    <row r="174" spans="1:37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</row>
    <row r="175" spans="1:37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</row>
    <row r="176" spans="1:37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</row>
    <row r="177" spans="1:37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</row>
    <row r="178" spans="1:37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</row>
    <row r="179" spans="1:37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</row>
    <row r="180" spans="1:37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</row>
    <row r="181" spans="1:37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</row>
    <row r="182" spans="1:37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</row>
    <row r="183" spans="1:37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</row>
    <row r="184" spans="1:37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</row>
    <row r="185" spans="1:37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</row>
    <row r="186" spans="1:37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</row>
    <row r="187" spans="1:37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</row>
    <row r="188" spans="1:37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</row>
    <row r="189" spans="1:37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</row>
    <row r="190" spans="1:37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</row>
    <row r="191" spans="1:37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</row>
    <row r="192" spans="1:37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</row>
    <row r="193" spans="1:37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</row>
    <row r="194" spans="1:37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</row>
    <row r="195" spans="1:37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</row>
    <row r="196" spans="1:37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</row>
    <row r="197" spans="1:37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</row>
    <row r="198" spans="1:37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</row>
    <row r="199" spans="1:37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</row>
    <row r="200" spans="1:37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</row>
    <row r="201" spans="1:37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</row>
    <row r="202" spans="1:37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</row>
    <row r="203" spans="1:37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</row>
    <row r="204" spans="1:37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</row>
    <row r="205" spans="1:37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</row>
    <row r="206" spans="1:37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</row>
    <row r="207" spans="1:37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</row>
    <row r="208" spans="1:37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</row>
    <row r="209" spans="1:37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</row>
    <row r="210" spans="1:37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</row>
    <row r="211" spans="1:37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</row>
    <row r="212" spans="1:37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</row>
    <row r="213" spans="1:37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</row>
    <row r="214" spans="1:37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</row>
    <row r="215" spans="1:37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</row>
    <row r="216" spans="1:37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</row>
    <row r="217" spans="1:37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</row>
    <row r="218" spans="1:37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</row>
    <row r="219" spans="1:37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</row>
    <row r="220" spans="1:37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</row>
    <row r="221" spans="1:37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</row>
    <row r="222" spans="1:37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</row>
    <row r="223" spans="1:37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</row>
    <row r="224" spans="1:37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</row>
    <row r="225" spans="1:37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</row>
    <row r="226" spans="1:37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</row>
    <row r="227" spans="1:37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</row>
    <row r="228" spans="1:37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</row>
    <row r="229" spans="1:37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</row>
    <row r="230" spans="1:37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</row>
    <row r="231" spans="1:37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</row>
    <row r="232" spans="1:37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</row>
    <row r="233" spans="1:37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</row>
    <row r="234" spans="1:37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</row>
    <row r="235" spans="1:37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</row>
    <row r="236" spans="1:37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</row>
    <row r="237" spans="1:37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</row>
    <row r="238" spans="1:37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</row>
    <row r="239" spans="1:37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</row>
    <row r="240" spans="1:37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</row>
    <row r="241" spans="1:37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</row>
    <row r="242" spans="1:37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</row>
    <row r="243" spans="1:37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</row>
    <row r="244" spans="1:37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</row>
    <row r="245" spans="1:37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</row>
    <row r="246" spans="1:37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</row>
    <row r="247" spans="1:37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</row>
    <row r="248" spans="1:37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</row>
    <row r="249" spans="1:37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</row>
    <row r="250" spans="1:37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</row>
    <row r="251" spans="1:37" x14ac:dyDescent="0.25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</row>
    <row r="252" spans="1:37" x14ac:dyDescent="0.25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</row>
    <row r="253" spans="1:37" x14ac:dyDescent="0.25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</row>
    <row r="254" spans="1:37" x14ac:dyDescent="0.25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</row>
    <row r="255" spans="1:37" x14ac:dyDescent="0.2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</row>
    <row r="256" spans="1:37" x14ac:dyDescent="0.25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</row>
    <row r="257" spans="1:37" x14ac:dyDescent="0.25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</row>
    <row r="258" spans="1:37" x14ac:dyDescent="0.25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</row>
    <row r="259" spans="1:37" x14ac:dyDescent="0.25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</row>
    <row r="260" spans="1:37" x14ac:dyDescent="0.25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</row>
    <row r="261" spans="1:37" x14ac:dyDescent="0.25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</row>
    <row r="262" spans="1:37" x14ac:dyDescent="0.25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</row>
    <row r="263" spans="1:37" x14ac:dyDescent="0.25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</row>
    <row r="264" spans="1:37" x14ac:dyDescent="0.25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</row>
    <row r="265" spans="1:37" x14ac:dyDescent="0.25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</row>
    <row r="266" spans="1:37" x14ac:dyDescent="0.25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</row>
    <row r="267" spans="1:37" x14ac:dyDescent="0.25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</row>
    <row r="268" spans="1:37" x14ac:dyDescent="0.25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</row>
    <row r="269" spans="1:37" x14ac:dyDescent="0.25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</row>
    <row r="270" spans="1:37" x14ac:dyDescent="0.25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</row>
    <row r="271" spans="1:37" x14ac:dyDescent="0.25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</row>
    <row r="272" spans="1:37" x14ac:dyDescent="0.25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</row>
    <row r="273" spans="1:37" x14ac:dyDescent="0.25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</row>
    <row r="274" spans="1:37" x14ac:dyDescent="0.25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</row>
    <row r="275" spans="1:37" x14ac:dyDescent="0.25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</row>
    <row r="276" spans="1:37" x14ac:dyDescent="0.25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</row>
    <row r="277" spans="1:37" x14ac:dyDescent="0.25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</row>
    <row r="278" spans="1:37" x14ac:dyDescent="0.25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</row>
    <row r="279" spans="1:37" x14ac:dyDescent="0.25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</row>
    <row r="280" spans="1:37" x14ac:dyDescent="0.25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</row>
    <row r="281" spans="1:37" x14ac:dyDescent="0.25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</row>
    <row r="282" spans="1:37" x14ac:dyDescent="0.25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</row>
    <row r="283" spans="1:37" x14ac:dyDescent="0.25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</row>
    <row r="284" spans="1:37" x14ac:dyDescent="0.25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</row>
    <row r="285" spans="1:37" x14ac:dyDescent="0.25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</row>
    <row r="286" spans="1:37" x14ac:dyDescent="0.25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</row>
    <row r="287" spans="1:37" x14ac:dyDescent="0.25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</row>
    <row r="288" spans="1:37" x14ac:dyDescent="0.25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</row>
    <row r="289" spans="1:37" x14ac:dyDescent="0.25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</row>
    <row r="290" spans="1:37" x14ac:dyDescent="0.25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</row>
    <row r="291" spans="1:37" x14ac:dyDescent="0.25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</row>
    <row r="292" spans="1:37" x14ac:dyDescent="0.25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</row>
    <row r="293" spans="1:37" x14ac:dyDescent="0.25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</row>
    <row r="294" spans="1:37" x14ac:dyDescent="0.25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</row>
    <row r="295" spans="1:37" x14ac:dyDescent="0.25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</row>
    <row r="296" spans="1:37" x14ac:dyDescent="0.25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</row>
    <row r="297" spans="1:37" x14ac:dyDescent="0.25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</row>
    <row r="298" spans="1:37" x14ac:dyDescent="0.25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</row>
    <row r="299" spans="1:37" x14ac:dyDescent="0.25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</row>
    <row r="300" spans="1:37" x14ac:dyDescent="0.25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</row>
    <row r="301" spans="1:37" x14ac:dyDescent="0.25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</row>
    <row r="302" spans="1:37" x14ac:dyDescent="0.25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</row>
    <row r="303" spans="1:37" x14ac:dyDescent="0.25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</row>
    <row r="304" spans="1:37" x14ac:dyDescent="0.25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</row>
    <row r="305" spans="1:37" x14ac:dyDescent="0.25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</row>
    <row r="306" spans="1:37" x14ac:dyDescent="0.25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</row>
    <row r="307" spans="1:37" x14ac:dyDescent="0.25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</row>
    <row r="308" spans="1:37" x14ac:dyDescent="0.25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</row>
    <row r="309" spans="1:37" x14ac:dyDescent="0.25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</row>
    <row r="310" spans="1:37" x14ac:dyDescent="0.25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</row>
    <row r="311" spans="1:37" x14ac:dyDescent="0.25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</row>
    <row r="312" spans="1:37" x14ac:dyDescent="0.25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</row>
    <row r="313" spans="1:37" x14ac:dyDescent="0.25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</row>
    <row r="314" spans="1:37" x14ac:dyDescent="0.25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</row>
    <row r="315" spans="1:37" x14ac:dyDescent="0.25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</row>
    <row r="316" spans="1:37" x14ac:dyDescent="0.25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</row>
    <row r="317" spans="1:37" x14ac:dyDescent="0.25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</row>
    <row r="318" spans="1:37" x14ac:dyDescent="0.25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</row>
    <row r="319" spans="1:37" x14ac:dyDescent="0.25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</row>
    <row r="320" spans="1:37" x14ac:dyDescent="0.25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</row>
    <row r="321" spans="1:37" x14ac:dyDescent="0.25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</row>
    <row r="322" spans="1:37" x14ac:dyDescent="0.25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</row>
    <row r="323" spans="1:37" x14ac:dyDescent="0.25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</row>
    <row r="324" spans="1:37" x14ac:dyDescent="0.25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</row>
    <row r="325" spans="1:37" x14ac:dyDescent="0.25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</row>
    <row r="326" spans="1:37" x14ac:dyDescent="0.25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</row>
    <row r="327" spans="1:37" x14ac:dyDescent="0.25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</row>
    <row r="328" spans="1:37" x14ac:dyDescent="0.25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</row>
    <row r="329" spans="1:37" x14ac:dyDescent="0.25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</row>
    <row r="330" spans="1:37" x14ac:dyDescent="0.25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</row>
    <row r="331" spans="1:37" x14ac:dyDescent="0.25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</row>
    <row r="332" spans="1:37" x14ac:dyDescent="0.25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</row>
    <row r="333" spans="1:37" x14ac:dyDescent="0.25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</row>
    <row r="334" spans="1:37" x14ac:dyDescent="0.25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</row>
    <row r="335" spans="1:37" x14ac:dyDescent="0.25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</row>
    <row r="336" spans="1:37" x14ac:dyDescent="0.25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</row>
    <row r="337" spans="1:37" x14ac:dyDescent="0.25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</row>
    <row r="338" spans="1:37" x14ac:dyDescent="0.25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</row>
    <row r="339" spans="1:37" x14ac:dyDescent="0.25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</row>
    <row r="340" spans="1:37" x14ac:dyDescent="0.25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</row>
    <row r="341" spans="1:37" x14ac:dyDescent="0.25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</row>
    <row r="342" spans="1:37" x14ac:dyDescent="0.25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</row>
    <row r="343" spans="1:37" x14ac:dyDescent="0.25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</row>
    <row r="344" spans="1:37" x14ac:dyDescent="0.25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</row>
    <row r="345" spans="1:37" x14ac:dyDescent="0.25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</row>
    <row r="346" spans="1:37" x14ac:dyDescent="0.25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</row>
    <row r="347" spans="1:37" x14ac:dyDescent="0.25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</row>
    <row r="348" spans="1:37" x14ac:dyDescent="0.25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</row>
    <row r="349" spans="1:37" x14ac:dyDescent="0.25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</row>
    <row r="350" spans="1:37" x14ac:dyDescent="0.25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</row>
    <row r="351" spans="1:37" x14ac:dyDescent="0.25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</row>
    <row r="352" spans="1:37" x14ac:dyDescent="0.25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</row>
    <row r="353" spans="1:37" x14ac:dyDescent="0.25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</row>
    <row r="354" spans="1:37" x14ac:dyDescent="0.25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</row>
    <row r="355" spans="1:37" x14ac:dyDescent="0.25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</row>
    <row r="356" spans="1:37" x14ac:dyDescent="0.25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</row>
    <row r="357" spans="1:37" x14ac:dyDescent="0.25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</row>
    <row r="358" spans="1:37" x14ac:dyDescent="0.25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</row>
    <row r="359" spans="1:37" x14ac:dyDescent="0.25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</row>
    <row r="360" spans="1:37" x14ac:dyDescent="0.25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</row>
    <row r="361" spans="1:37" x14ac:dyDescent="0.25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</row>
    <row r="362" spans="1:37" x14ac:dyDescent="0.25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</row>
    <row r="363" spans="1:37" x14ac:dyDescent="0.25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</row>
    <row r="364" spans="1:37" x14ac:dyDescent="0.25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</row>
    <row r="365" spans="1:37" x14ac:dyDescent="0.25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</row>
    <row r="366" spans="1:37" x14ac:dyDescent="0.25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</row>
    <row r="367" spans="1:37" x14ac:dyDescent="0.25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</row>
    <row r="368" spans="1:37" x14ac:dyDescent="0.25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</row>
  </sheetData>
  <pageMargins left="0.7" right="0.7" top="0.75" bottom="0.75" header="0.3" footer="0.3"/>
  <pageSetup paperSize="9" fitToHeight="0" orientation="landscape" r:id="rId1"/>
  <headerFooter>
    <oddHeader>&amp;R&amp;"Calibri"&amp;8&amp;K000000 Begränsad delning&amp;1#_x000D_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27D93309392348B87F9503A5215CAA" ma:contentTypeVersion="18" ma:contentTypeDescription="Skapa ett nytt dokument." ma:contentTypeScope="" ma:versionID="825f93346350cc5b6eda955740afb751">
  <xsd:schema xmlns:xsd="http://www.w3.org/2001/XMLSchema" xmlns:xs="http://www.w3.org/2001/XMLSchema" xmlns:p="http://schemas.microsoft.com/office/2006/metadata/properties" xmlns:ns2="fc4dbdf7-dc8d-4bb1-8dcd-22ba12403840" xmlns:ns3="6cd04a28-a714-4683-92b9-e44f3905cc32" targetNamespace="http://schemas.microsoft.com/office/2006/metadata/properties" ma:root="true" ma:fieldsID="7bb10ea0c82b8858286328e251ff33cb" ns2:_="" ns3:_="">
    <xsd:import namespace="fc4dbdf7-dc8d-4bb1-8dcd-22ba12403840"/>
    <xsd:import namespace="6cd04a28-a714-4683-92b9-e44f3905cc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dbdf7-dc8d-4bb1-8dcd-22ba124038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4bb64261-f13a-4595-8891-6b3665ea72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04a28-a714-4683-92b9-e44f3905c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88137ff-ec01-4ad5-85eb-17b426e310a2}" ma:internalName="TaxCatchAll" ma:showField="CatchAllData" ma:web="6cd04a28-a714-4683-92b9-e44f3905cc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8 d a b 5 0 3 c - 9 5 f 4 - 4 0 9 a - b 1 3 6 - 5 f 7 b 5 c 0 0 6 3 0 f "   x m l n s = " h t t p : / / s c h e m a s . m i c r o s o f t . c o m / D a t a M a s h u p " > A A A A A B Y D A A B Q S w M E F A A C A A g A K n s w W w r u u h q m A A A A 9 w A A A B I A H A B D b 2 5 m a W c v U G F j a 2 F n Z S 5 4 b W w g o h g A K K A U A A A A A A A A A A A A A A A A A A A A A A A A A A A A h Y 8 x D o I w G I W v Q r r T l q r R k J 8 y G D d J T E i M a 1 M r N E I x t F D u 5 u C R v I I Y R d 0 c 3 / e + 4 b 3 7 9 Q b p U F d B r 1 q r G 5 O g C F M U K C O b o z Z F g j p 3 C l c o 5 b A T 8 i w K F Y y y s f F g j w k q n b v E h H j v s Z / h p i 0 I o z Q i h 2 y b y 1 L V A n 1 k / V 8 O t b F O G K k Q h / 1 r D G c 4 m i 9 w R N k S U y A T h U y b r 8 H G w c / 2 B 8 K 6 q 1 z X K m 7 7 M N 8 A m S K Q 9 w n + A F B L A w Q U A A I A C A A q e z B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n s w W y i K R 7 g O A A A A E Q A A A B M A H A B G b 3 J t d W x h c y 9 T Z W N 0 a W 9 u M S 5 t I K I Y A C i g F A A A A A A A A A A A A A A A A A A A A A A A A A A A A C t O T S 7 J z M 9 T C I b Q h t Y A U E s B A i 0 A F A A C A A g A K n s w W w r u u h q m A A A A 9 w A A A B I A A A A A A A A A A A A A A A A A A A A A A E N v b m Z p Z y 9 Q Y W N r Y W d l L n h t b F B L A Q I t A B Q A A g A I A C p 7 M F s P y u m r p A A A A O k A A A A T A A A A A A A A A A A A A A A A A P I A A A B b Q 2 9 u d G V u d F 9 U e X B l c 1 0 u e G 1 s U E s B A i 0 A F A A C A A g A K n s w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N j 4 P Y L v b d Z N l / N T P g 6 O C h E A A A A A A g A A A A A A E G Y A A A A B A A A g A A A A n 4 9 i t u e C Y C 4 q 4 x W Y K e p y g L I a 9 N M 2 n 8 n I g Z m t j 7 w I q r c A A A A A D o A A A A A C A A A g A A A A g C / U m x 8 Z 1 a 7 W 9 7 c 3 s q g j F 8 i h 8 X S u w Q v 6 N 3 u B V C x X G Y t Q A A A A a D d A N w I U 9 3 E J 4 F F C Q M Y e / L m 1 U 8 I k j j 8 b c Q T 9 O D t 5 p V 5 a 2 K 1 + B P e B 9 A v C 4 s L / g x 8 a 7 U h z u 5 V G l 5 C 5 m U G f V 4 a K M V n V 7 3 t n p l b F I M f O t I 4 r t m R A A A A A w 8 J Z f S S O 1 l K s s M t B i J 0 e z w z k X 9 9 E m Y 8 h l Q o G C p E E z L t W 2 7 B 1 Z Z 2 B + w L B N s w a o W 2 + D i y 9 G l M k i 0 w S Z H J t 4 d / q x g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4dbdf7-dc8d-4bb1-8dcd-22ba12403840">
      <Terms xmlns="http://schemas.microsoft.com/office/infopath/2007/PartnerControls"/>
    </lcf76f155ced4ddcb4097134ff3c332f>
    <TaxCatchAll xmlns="6cd04a28-a714-4683-92b9-e44f3905cc32" xsi:nil="true"/>
  </documentManagement>
</p:properties>
</file>

<file path=customXml/itemProps1.xml><?xml version="1.0" encoding="utf-8"?>
<ds:datastoreItem xmlns:ds="http://schemas.openxmlformats.org/officeDocument/2006/customXml" ds:itemID="{75CC6D93-61C2-4CEE-A9D7-19682F0047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4dbdf7-dc8d-4bb1-8dcd-22ba12403840"/>
    <ds:schemaRef ds:uri="6cd04a28-a714-4683-92b9-e44f3905cc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933D52-C817-4482-8964-4EB53F0F9514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2C142C7A-384E-416E-A306-21D36204351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530F4A8-6254-49D2-B7D2-648D69B64A41}">
  <ds:schemaRefs>
    <ds:schemaRef ds:uri="http://www.w3.org/XML/1998/namespace"/>
    <ds:schemaRef ds:uri="http://schemas.microsoft.com/office/infopath/2007/PartnerControls"/>
    <ds:schemaRef ds:uri="http://purl.org/dc/terms/"/>
    <ds:schemaRef ds:uri="fc4dbdf7-dc8d-4bb1-8dcd-22ba12403840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6cd04a28-a714-4683-92b9-e44f3905cc32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f13b610e-d3b5-490f-b165-988100e8232a}" enabled="1" method="Standard" siteId="{5a4ba6f9-f531-4f32-9467-398f19e69de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Instruktion</vt:lpstr>
      <vt:lpstr>1. Granskningsmall </vt:lpstr>
      <vt:lpstr>2. Växelkurs</vt:lpstr>
      <vt:lpstr>3. Raindance</vt:lpstr>
      <vt:lpstr>Inläsning</vt:lpstr>
      <vt:lpstr>Kontotabell</vt:lpstr>
      <vt:lpstr>Kontoplan kl 3-5</vt:lpstr>
      <vt:lpstr>Blad1</vt:lpstr>
      <vt:lpstr>4. Funding &amp; Tenderportalen</vt:lpstr>
    </vt:vector>
  </TitlesOfParts>
  <Manager/>
  <Company>Umeå Universitet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lars.sundqvist@umu.se</dc:creator>
  <cp:keywords/>
  <dc:description/>
  <cp:lastModifiedBy>Maria Königsson</cp:lastModifiedBy>
  <cp:revision/>
  <dcterms:created xsi:type="dcterms:W3CDTF">2021-05-21T06:20:39Z</dcterms:created>
  <dcterms:modified xsi:type="dcterms:W3CDTF">2026-09-01T14:28:55Z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0x010100A927D93309392348B87F9503A5215CAA</vt:lpwstr>
  </property>
  <property fmtid="{D5CDD505-2E9C-101B-9397-08002B2CF9AE}" pid="3" name="MediaServiceImageTags">
    <vt:lpwstr/>
  </property>
</Properties>
</file>